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3245" yWindow="-330" windowWidth="2781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SOPS!$B$1:$L$395</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L278" i="1" l="1"/>
  <c r="J278" i="1"/>
  <c r="J395" i="1" l="1"/>
  <c r="L390" i="1"/>
  <c r="J390" i="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L310" i="1"/>
  <c r="J310" i="1"/>
  <c r="L306" i="1"/>
  <c r="J306" i="1"/>
  <c r="L302" i="1"/>
  <c r="L395" i="1" s="1"/>
  <c r="J302" i="1"/>
  <c r="J299" i="1"/>
  <c r="L294" i="1"/>
  <c r="J294" i="1"/>
  <c r="L290" i="1"/>
  <c r="J290" i="1"/>
  <c r="L286" i="1"/>
  <c r="J286" i="1"/>
  <c r="L282" i="1"/>
  <c r="J282" i="1"/>
  <c r="L274" i="1"/>
  <c r="J274" i="1"/>
  <c r="L270" i="1"/>
  <c r="J270" i="1"/>
  <c r="L266" i="1"/>
  <c r="L299" i="1" s="1"/>
  <c r="J266" i="1"/>
  <c r="J263" i="1"/>
  <c r="L258" i="1"/>
  <c r="J258" i="1"/>
  <c r="L254" i="1"/>
  <c r="J254" i="1"/>
  <c r="L250" i="1"/>
  <c r="L263" i="1" s="1"/>
  <c r="J250" i="1"/>
  <c r="L247" i="1"/>
  <c r="J247" i="1"/>
  <c r="L242" i="1"/>
  <c r="J242" i="1"/>
  <c r="L238" i="1"/>
  <c r="J238" i="1"/>
  <c r="L235" i="1"/>
  <c r="J235" i="1"/>
  <c r="L230" i="1"/>
  <c r="J230" i="1"/>
  <c r="L226" i="1"/>
  <c r="J226" i="1"/>
  <c r="L222" i="1"/>
  <c r="J222" i="1"/>
  <c r="J219"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L219" i="1" s="1"/>
  <c r="J86" i="1"/>
  <c r="L82" i="1"/>
  <c r="J82" i="1"/>
  <c r="L78" i="1"/>
  <c r="J78" i="1"/>
  <c r="J75" i="1"/>
  <c r="L70" i="1"/>
  <c r="J70" i="1"/>
  <c r="L66" i="1"/>
  <c r="J66" i="1"/>
  <c r="L62" i="1"/>
  <c r="J62" i="1"/>
  <c r="L58" i="1"/>
  <c r="J58" i="1"/>
  <c r="L54" i="1"/>
  <c r="J54" i="1"/>
  <c r="L50" i="1"/>
  <c r="J50" i="1"/>
  <c r="L46" i="1"/>
  <c r="J46" i="1"/>
  <c r="L42" i="1"/>
  <c r="N2" i="1" s="1"/>
  <c r="J42" i="1"/>
  <c r="J39" i="1"/>
  <c r="L34" i="1"/>
  <c r="J34" i="1"/>
  <c r="L30" i="1"/>
  <c r="J30" i="1"/>
  <c r="L26" i="1"/>
  <c r="J26" i="1"/>
  <c r="L22" i="1"/>
  <c r="J22" i="1"/>
  <c r="L18" i="1"/>
  <c r="J18" i="1"/>
  <c r="L14" i="1"/>
  <c r="J14" i="1"/>
  <c r="L75" i="1" l="1"/>
  <c r="L39" i="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<sst xmlns="http://schemas.openxmlformats.org/spreadsheetml/2006/main" count="1061" uniqueCount="404">
  <si>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</si>
  <si>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</si>
  <si>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</si>
  <si>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</si>
  <si>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</si>
  <si>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</si>
  <si>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</si>
  <si>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</si>
  <si>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</si>
  <si>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</si>
  <si>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</si>
  <si>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</si>
  <si>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</si>
  <si>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</si>
  <si>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</si>
  <si>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</si>
  <si>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</si>
  <si>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</si>
  <si>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</si>
  <si>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</si>
  <si>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</si>
  <si>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</si>
  <si>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</si>
  <si>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</si>
  <si>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</si>
  <si>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</si>
  <si>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</si>
  <si>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</si>
  <si>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</si>
  <si>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</si>
  <si>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</si>
  <si>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</si>
  <si>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</si>
  <si>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</si>
  <si>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</si>
  <si>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</si>
  <si>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</si>
  <si>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</si>
  <si>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</si>
  <si>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</si>
  <si>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</si>
  <si>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</si>
  <si>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</si>
  <si>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</si>
  <si>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</si>
  <si>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</si>
  <si>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</si>
  <si>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</si>
  <si>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</si>
  <si>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</si>
  <si>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</si>
  <si>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</si>
  <si>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</si>
  <si>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</si>
  <si>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</si>
  <si>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</si>
  <si>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</si>
  <si>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</si>
  <si>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</si>
  <si>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</si>
  <si>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</si>
  <si>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</si>
  <si>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</si>
  <si>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</si>
  <si>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</si>
  <si>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</si>
  <si>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</si>
  <si>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</si>
  <si>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</si>
  <si>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</si>
  <si>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</si>
  <si>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</si>
  <si>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</si>
  <si>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</si>
  <si>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</si>
  <si>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</si>
  <si>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</si>
  <si>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</si>
  <si>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</si>
  <si>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</si>
  <si>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</si>
  <si>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</si>
  <si>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</si>
  <si>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</si>
  <si>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</si>
  <si>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</si>
  <si>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</si>
  <si>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</si>
  <si>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</si>
  <si>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</si>
  <si>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</si>
  <si>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</si>
  <si>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</si>
  <si>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</si>
  <si>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</si>
  <si>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</si>
  <si>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</si>
  <si>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</si>
  <si>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</si>
  <si>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</si>
  <si>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</si>
  <si>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</si>
  <si>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</si>
  <si>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</si>
  <si>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</si>
  <si>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</si>
  <si>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</si>
  <si>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</si>
  <si>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</si>
  <si>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</si>
  <si>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</si>
  <si>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</si>
  <si>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13.3.2019</t>
  </si>
  <si>
    <t>SO 09-10-01</t>
  </si>
  <si>
    <t>Výh. Skály,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</si>
  <si>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</si>
  <si>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</si>
  <si>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</si>
  <si>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</si>
  <si>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</si>
  <si>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</si>
  <si>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</si>
  <si>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</si>
  <si>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</si>
  <si>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54; dle VK/50</t>
  </si>
  <si>
    <t>Technická specifikace položky odpovídá příslušné cenové soustavě</t>
  </si>
  <si>
    <t>015150</t>
  </si>
  <si>
    <t>POPLATKY ZA LIKVIDACŮ ODPADŮ NEKONTAMINOVANÝCH - 17 05 08  ŠTĚRK Z KOLEJIŠTĚ (ODPAD PO RECYKLACI)</t>
  </si>
  <si>
    <t>1: 1035,892; dle VK/49</t>
  </si>
  <si>
    <t>015210</t>
  </si>
  <si>
    <t>POPLATKY ZA LIKVIDACŮ ODPADŮ NEKONTAMINOVANÝCH - 17 01 01  ŽELEZNIČNÍ PRAŽCE BETONOVÉ</t>
  </si>
  <si>
    <t>1: 674*0,272; dle VK/52, převod na tuny</t>
  </si>
  <si>
    <t>015520</t>
  </si>
  <si>
    <t>POPLATKY ZA LIKVIDACŮ ODPADŮ NEBEZPEČNÝCH - 17 02 04*  ŽELEZNIČNÍ PRAŽCE DŘEVĚNÉ</t>
  </si>
  <si>
    <t>015250</t>
  </si>
  <si>
    <t>POPLATKY ZA LIKVIDACŮ ODPADŮ NEKONTAMINOVANÝCH - 17 02 03  POLYETYLÉNOVÉ  PODLOŽKY (ŽEL. SVRŠEK)</t>
  </si>
  <si>
    <t>1: 0,145; dle VK/55</t>
  </si>
  <si>
    <t>015260</t>
  </si>
  <si>
    <t>POPLATKY ZA LIKVIDACŮ ODPADŮ NEKONTAMINOVANÝCH - 07 02 99  PRYŽOVÉ PODLOŽKY (ŽEL. SVRŠEK)</t>
  </si>
  <si>
    <t>1: 0,294; dle VK/56</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</si>
  <si>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</si>
  <si>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</si>
  <si>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</si>
  <si>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</si>
  <si>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</si>
  <si>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</si>
  <si>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</si>
  <si>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(495,135+390,001)/0,6; dle VK/12+12.1, přepočet na rozdělení 0,6 m_x000D_
2: 0,773;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</si>
  <si>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</si>
  <si>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</si>
  <si>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</si>
  <si>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490,135*2*0,06003; dle VK/12, přepočet na tuny_x000D_
2: (59,481+81,944)*2*0,06003; dle VK/13+14,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</si>
  <si>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</si>
  <si>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</si>
  <si>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</si>
  <si>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390,001*2*0,06003; dle VK/12.1, 2 kolejnice, přepočet na tuny</t>
  </si>
  <si>
    <t>R0518cnm2.1</t>
  </si>
  <si>
    <t>KOLEJNICE 49 E1 R260</t>
  </si>
  <si>
    <t>2: (6,328+9,652)*2*0,04939; dle VK/15+16, přepočet na tuny</t>
  </si>
  <si>
    <t>RD05051cnm2.1</t>
  </si>
  <si>
    <t>doprava PRAŽCů BETONOVÝch  BEZPODKLADNICOVÝch - TYP B 91, vystrojených W 14</t>
  </si>
  <si>
    <t>tkm</t>
  </si>
  <si>
    <t>zajišťuje zhotovitel</t>
  </si>
  <si>
    <t>1: 0,310*329*1432; počet ks dle položky 201, hmotnost jednoho pražce 0,310 t, z Místa předání Uherský Ostroh na MZ Praha- Libeň 329 km _x000D_
2: (469,135+390,001)/0,6: dle VK/12+12.1, přepočet na rozdělení 0,6 m, dle pč. 201 ks 1476</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</si>
  <si>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</si>
  <si>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</si>
  <si>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</si>
  <si>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75,825*(175); tonáž  dle položky 202, z Místa předání České Budějovice na MZ Praha- Libeň175 km_x000D_
2: 490,135*2*0,06003: dle VK/12, přepočet na tuny + (59,481+81,944)*2*0,06003: dle VK/13+14, přepočet na tuny,  celkem t 75,825</t>
  </si>
  <si>
    <t>RD0517cnm2.1</t>
  </si>
  <si>
    <t>doprava KOLEJNIC 60 E2 R350HT</t>
  </si>
  <si>
    <t>1: 46,824*114; tonáž  dle položky 203, z Místa předání Ústí nad Labem na MZ Praha- Libeň 114 km._x000D_
2: 390,001*2*0,06003: dle VK/12.1, 2 kolejnice, přepočet na tuny, dle pč.203 t 46,824</t>
  </si>
  <si>
    <t>RD0518cnm2.1</t>
  </si>
  <si>
    <t>doprava KOLEJNIC 49 E1 R260</t>
  </si>
  <si>
    <t>1: 1,579*175; tonáž  dle položky 204, z Místa předání České Budějovice na MZ Praha- Libeň 175 km_x000D_
2: (6,328+9,652)*2*0,04939: dle VK/15+16, přepočet na tuny, celkem t 1,579</t>
  </si>
  <si>
    <t>52</t>
  </si>
  <si>
    <t>Zřízení drážního svršku</t>
  </si>
  <si>
    <t>512550</t>
  </si>
  <si>
    <t>KOLEJOVÉ LOŽE - ZŘÍZENÍ Z KAMENIVA HRUBÉHO DRCENÉHO (ŠTĚRK)</t>
  </si>
  <si>
    <t>M3</t>
  </si>
  <si>
    <t>1: 6821,5; dle VK/8</t>
  </si>
  <si>
    <t>513550</t>
  </si>
  <si>
    <t>KOLEJOVÉ LOŽE - DOPLNĚNÍ Z KAMENIVA HRUBÉHO DRCENÉHO (ŠTĚRK)</t>
  </si>
  <si>
    <t>1: 18,1; dle VK/9</t>
  </si>
  <si>
    <t>R524352cnm2.1</t>
  </si>
  <si>
    <t>R 201</t>
  </si>
  <si>
    <t>KOLEJ 60 E2 DLOUHÉ PASY, ROZD. "U", BEZSTYKOVÁ, PR. BET. BEZPODKLADNICOVÝ, UP. PRUŽNÉ</t>
  </si>
  <si>
    <t>M</t>
  </si>
  <si>
    <t>1: 469,135; dle VK/12</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</si>
  <si>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</si>
  <si>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</si>
  <si>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</si>
  <si>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390,001; dle VK/8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</si>
  <si>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</si>
  <si>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</si>
  <si>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</si>
  <si>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59,481; dle VK/13</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</si>
  <si>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</si>
  <si>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</si>
  <si>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</si>
  <si>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1: 81,944; dle VK/14</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</si>
  <si>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</si>
  <si>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R528372cnm2.1</t>
  </si>
  <si>
    <t>KOLEJ 49 E1, ROZD. "U", BEZSTYKOVÁ, PR. BET. VÝHYBKOVÝ KRÁTKÝ, UP. PRUŽNÉ</t>
  </si>
  <si>
    <t>1: 6,328; dle VK/15</t>
  </si>
  <si>
    <t>R529392cnm2.1</t>
  </si>
  <si>
    <t>KOLEJ 49 E1 DLOUHÉ PASY, ROZD. "U", BEZSTYKOVÁ, PR. BET. VÝHYBKOVÝ DLOUHÝ, UP. PRUŽNÉ</t>
  </si>
  <si>
    <t>1: 9,652; dle VK/16</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</si>
  <si>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</si>
  <si>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52A341</t>
  </si>
  <si>
    <t>KOLEJ 49 E1 REGENEROVANÁ, ROZD. "U", BEZSTYKOVÁ, PR. BET. PODKLADNICOVÝ UŽITÝ, UP. TUHÉ</t>
  </si>
  <si>
    <t>1: 724,154; dle VK/17</t>
  </si>
  <si>
    <t>5331G3</t>
  </si>
  <si>
    <t>J 60 1:18,5-1200, PR. BET., UP. PRUŽNÉ</t>
  </si>
  <si>
    <t>1: 1; dle VK/23</t>
  </si>
  <si>
    <t>5331H3</t>
  </si>
  <si>
    <t>J 60 1:18,5-1200-PHS, PR. BET., UP. PRUŽNÉ</t>
  </si>
  <si>
    <t>1: 1; dle VK/22</t>
  </si>
  <si>
    <t>5331E3</t>
  </si>
  <si>
    <t>J 60 1:14-760, PR. BET., UP. PRUŽNÉ</t>
  </si>
  <si>
    <t>1: 5; dle VK/25</t>
  </si>
  <si>
    <t>5332E3</t>
  </si>
  <si>
    <t>J 49 1:14-760, PR. BET., UP. PRUŽNÉ</t>
  </si>
  <si>
    <t>1: 1; dle VK/24</t>
  </si>
  <si>
    <t>539102</t>
  </si>
  <si>
    <t>ZVLÁŠTNÍ VYBAVENÍ VÝHYBEK, PRAŽCE ŽLABOVÉ, SESTAVA 2 KS</t>
  </si>
  <si>
    <t>KPL</t>
  </si>
  <si>
    <t>1: 1; dle VK/26</t>
  </si>
  <si>
    <t>539103</t>
  </si>
  <si>
    <t>ZVLÁŠTNÍ VYBAVENÍ VÝHYBEK, PRAŽCE ŽLABOVÉ, SESTAVA 3 KS</t>
  </si>
  <si>
    <t>1: 7; dle VK/27</t>
  </si>
  <si>
    <t>539540</t>
  </si>
  <si>
    <t>ZVLÁŠTNÍ VYBAVENÍ VÝHYBEK, ČELISŤOVÝ ZÁVĚR</t>
  </si>
  <si>
    <t>1: (1+1+1+5); dle VK/22 až 25</t>
  </si>
  <si>
    <t>53931E</t>
  </si>
  <si>
    <t>ZVLÁŠTNÍ VYBAVENÍ VÝHYBEK, TEPELNĚ OPRACOVANÝ JAZYK S OPORNICÍ 60 E2 PRO TVAR 1:14-760</t>
  </si>
  <si>
    <t>1: 1; dle VK/36+37</t>
  </si>
  <si>
    <t>53973G</t>
  </si>
  <si>
    <t>ZVLÁŠTNÍ VYBAVENÍ VÝHYBEK, PŘÍPLATEK ZA TEPELNÉ OPRACOVÁNÍ CELÉ VÝHYBKY 1:18,5-1200</t>
  </si>
  <si>
    <t>1: 1+1; dle VK/22+23, tj. včetně 40+41</t>
  </si>
  <si>
    <t>53932E</t>
  </si>
  <si>
    <t>ZVLÁŠTNÍ VYBAVENÍ VÝHYBEK, TEPELNĚ OPRACOVANÝ JAZYK S OPORNICÍ 49 E1 PRO TVAR 1:14-760</t>
  </si>
  <si>
    <t>1: 1; dle VK/38+39</t>
  </si>
  <si>
    <t>75C871</t>
  </si>
  <si>
    <t>KOLEJOVÁ PROPOJKA VÝHYBKOVÁ - DODÁVKA</t>
  </si>
  <si>
    <t>1: 16+2; dle VK/28+29</t>
  </si>
  <si>
    <t>75C877</t>
  </si>
  <si>
    <t>KOLEJOVÁ PROPOJKA VÝHYBKOVÁ - MONTÁŽ</t>
  </si>
  <si>
    <t xml:space="preserve">1: 16+2; dle VK/28+29	</t>
  </si>
  <si>
    <t>539511</t>
  </si>
  <si>
    <t>ZVLÁŠTNÍ VYBAVENÍ VÝHYBEK, VÁLEČKOVÁ STOLIČKA DOTLAČOVACÍ</t>
  </si>
  <si>
    <t>1: 16; dle VK/32</t>
  </si>
  <si>
    <t>53940G</t>
  </si>
  <si>
    <t>ZVLÁŠTNÍ VYBAVENÍ VÝHYBEK, VÁLEČKOVÉ STOLIČKY NADZVEDÁVACÍ (BEZ ROZLIŠENÍ PROFILU KOLEJNIC) PRO TVAR - 1:18,5-1200</t>
  </si>
  <si>
    <t>1: 1+1; dle VK/34+35</t>
  </si>
  <si>
    <t>53940E</t>
  </si>
  <si>
    <t>ZVLÁŠTNÍ VYBAVENÍ VÝHYBEK, VÁLEČKOVÉ STOLIČKY NADZVEDÁVACÍ (BEZ ROZLIŠENÍ PROFILU KOLEJNIC) PRO TVAR - 1:14-760</t>
  </si>
  <si>
    <t>1: 6; dle VK/33</t>
  </si>
  <si>
    <t>539710</t>
  </si>
  <si>
    <t>ZVLÁŠTNÍ VYBAVENÍ VÝHYBEK, PŘÍPLATEK ZA KONSTRUKCI A VÝROBU OBLOUKOVÉ VÝHYBKY</t>
  </si>
  <si>
    <t>1: 2; dle VK/42</t>
  </si>
  <si>
    <t>545111</t>
  </si>
  <si>
    <t>SVAR KOLEJNIC (STEJNÉHO TVARU) 60 E2, R 65 JEDNOTLIVĚ</t>
  </si>
  <si>
    <t>1: 2+2; dle tab 2.1, závěrné svary po 300 m, 2 kolejnice, úseky delší než 300 m_x000D_
2: 3*2*2; 3 úseky -KÚ/ZÚ dle tab.2.1, 2 kolejnice_x000D_
3: 4*2; ve spojkách dle tab. 2.1 na jednom místě, 2 kolejnice</t>
  </si>
  <si>
    <t>545112</t>
  </si>
  <si>
    <t>SVAR KOLEJNIC (STEJNÉHO TVARU) 60 E2, R 65 SPOJITĚ</t>
  </si>
  <si>
    <t>1: 20; dle VK/44_x000D_
2: -24; odpočet jednotlivých_x000D_
3: 106; dle VK/46</t>
  </si>
  <si>
    <t>545121</t>
  </si>
  <si>
    <t>SVAR KOLEJNIC (STEJNÉHO TVARU) 49 E1, T JEDNOTLIVĚ</t>
  </si>
  <si>
    <t>1: 1*2*2; dle tab. 2.1, 1 úsek, ZÚ, KÚ, 2 kolejnice_x000D_
2: 2+2; závěrné svary na úsecích delších než 300 m dle tab. 2.1_x000D_
3: 2*1; ve spojce na jednom místě</t>
  </si>
  <si>
    <t>545122</t>
  </si>
  <si>
    <t>SVAR KOLEJNIC (STEJNÉHO TVARU) 49 E1, T SPOJITĚ</t>
  </si>
  <si>
    <t>1: 78; dle VK/45_x000D_
2: -10; odpočet jednotlivých_x000D_
3: 14; dle VK/47, výhybky</t>
  </si>
  <si>
    <t>545210</t>
  </si>
  <si>
    <t>SVAR PŘECHODOVÝ (PŘECHODOVÁ KOLEJNICE) 49 E1/60 E2</t>
  </si>
  <si>
    <t>1: 2*2; dle VK/18</t>
  </si>
  <si>
    <t>549111</t>
  </si>
  <si>
    <t>BROUŠENÍ KOLEJE A VÝHYBEK</t>
  </si>
  <si>
    <t>1: 1801,170; dle VK/19 koleje_x000D_
2: 682,404; dle VK/30 výhybky</t>
  </si>
  <si>
    <t>542121</t>
  </si>
  <si>
    <t>SMĚROVÉ A VÝŠKOVÉ VYROVNÁNÍ KOLEJE NA PRAŽCÍCH BETONOVÝCH DO 0,05 M</t>
  </si>
  <si>
    <t>1: 60,475; dle VK/48</t>
  </si>
  <si>
    <t>549311</t>
  </si>
  <si>
    <t>ZRUŠENÍ A ZNOVUZŘÍZENÍ BEZSTYKOVÉ KOLEJE NA NEDEMONTOVANÝCH ÚSECÍCH V KOLEJI</t>
  </si>
  <si>
    <t>549210</t>
  </si>
  <si>
    <t>PRAŽCOVÁ KOTVA V NOVĚ ZŘIZOVANÉ KOLEJI</t>
  </si>
  <si>
    <t>1: 35;  dle VK/19.1</t>
  </si>
  <si>
    <t>R548930013</t>
  </si>
  <si>
    <t>Vrtání kolejnic vrtačkou</t>
  </si>
  <si>
    <t>kus</t>
  </si>
  <si>
    <t>1: 48; dle VK/48.1- příprava na propojky SO 09-61-01</t>
  </si>
  <si>
    <t>544</t>
  </si>
  <si>
    <t>Izolované styky</t>
  </si>
  <si>
    <t>549510</t>
  </si>
  <si>
    <t>ŘEZÁNÍ KOLEJNIC BEZ OHLEDU NA TVAR</t>
  </si>
  <si>
    <t>1: (1)*2*2; dle VK/19.2, vyříznutí kolejnice pro vložení IS</t>
  </si>
  <si>
    <t>544212</t>
  </si>
  <si>
    <t>IZOLOVANÝ STYK LEPENÝ DÉLKY KRATŠÍ NEŽ STANDARDNÍ (DO 3,4 M), TEPELNĚ OPRACOVANÝ, TVARU 49 E1</t>
  </si>
  <si>
    <t>1: 1*2; dle VK/19.2</t>
  </si>
  <si>
    <t>1: 1*2*2; dle VK/19.2</t>
  </si>
  <si>
    <t>549</t>
  </si>
  <si>
    <t>Následná úprava</t>
  </si>
  <si>
    <t>542312</t>
  </si>
  <si>
    <t>NÁSLEDNÁ ÚPRAVA SMĚROVÉHO A VÝŠKOVÉHO USPOŘÁDÁNÍ KOLEJE - PRAŽCE BETONOVÉ</t>
  </si>
  <si>
    <t>1: 469,135+390,001+59,481+81,944+6,328+9,652+724,154; dle VK/12 až 17_x000D_
2: 60,475; dle VK/48</t>
  </si>
  <si>
    <t>542322</t>
  </si>
  <si>
    <t>NÁSLEDNÁ ÚPRAVA SMĚROVÉHO A VÝŠKOVÉHO USPOŘÁDÁNÍ VÝHYBKOVÉ KONSTRUKCE - PRAŽCE BETONOVÉ</t>
  </si>
  <si>
    <t>1: 682,404; dle VK/30</t>
  </si>
  <si>
    <t>92</t>
  </si>
  <si>
    <t>Doplňující konstrukce a práce na železnici</t>
  </si>
  <si>
    <t>925110</t>
  </si>
  <si>
    <t>DRÁŽNÍ STEZKY Z DRTI TL. DO 50 MM</t>
  </si>
  <si>
    <t>M2</t>
  </si>
  <si>
    <t>1: 9/0,05; dle VK/11, převod na m2, frakce 4/16</t>
  </si>
  <si>
    <t>R925120mj</t>
  </si>
  <si>
    <t>DRÁŽNÍ STEZKY TL. PŘES 50 MM</t>
  </si>
  <si>
    <t>m3</t>
  </si>
  <si>
    <t>1: 118,0; dle VK/10, frakce 32/63</t>
  </si>
  <si>
    <t>923131</t>
  </si>
  <si>
    <t>NÁMEZNÍK</t>
  </si>
  <si>
    <t>1: 8; dle VK/30</t>
  </si>
  <si>
    <t>96</t>
  </si>
  <si>
    <t>Bourání a demontáže</t>
  </si>
  <si>
    <t>965010</t>
  </si>
  <si>
    <t>ODSTRANĚNÍ KOLEJOVÉHO LOŽE A DRÁŽNÍCH STEZEK</t>
  </si>
  <si>
    <t>1: 1909,830+30; dle VK/1+2</t>
  </si>
  <si>
    <t>965021</t>
  </si>
  <si>
    <t>ODSTRANĚNÍ KOLEJOVÉHO LOŽE A DRÁŽNÍCH STEZEK - ODVOZ NA SKLÁDKU</t>
  </si>
  <si>
    <t>M3KM</t>
  </si>
  <si>
    <t>965023</t>
  </si>
  <si>
    <t>ODSTRANĚNÍ KOLEJOVÉHO LOŽE A DRÁŽNÍCH STEZEK - ODVOZ NA RECYKLACI</t>
  </si>
  <si>
    <t>1: 1909,83*9; dle tab. 1.1, stěrk k recyklaci na RZ Libeň 9 km</t>
  </si>
  <si>
    <t>965113</t>
  </si>
  <si>
    <t>DEMONTÁŽ KOLEJE NA BETONOVÝCH PRAŽCÍCH DO KOLEJOVÝCH POLÍ S ODVOZEM NA MONTÁŽNÍ ZÁKLADNU S NÁSLEDNÝM - ROZEBRÁNÍM</t>
  </si>
  <si>
    <t>1: 2060,905; dle VK/3</t>
  </si>
  <si>
    <t>965116</t>
  </si>
  <si>
    <t>DEMONTÁŽ KOLEJE NA BETONOVÝCH PRAŽCÍCH - ODVOZ ROZEBRANÝCH SOUČÁSTÍ (Z MÍSTA DEMONTÁŽE NEBO Z - MONTÁŽNÍ ZÁKLADNY) K LIKVIDACI</t>
  </si>
  <si>
    <t>TKM</t>
  </si>
  <si>
    <t>1: (674)*0,272*(4); bet. pražce dle VK/52 na RZ Klíčov, vzdál. 4 km z MDZ Libeň_x000D_
2: (220,217)*(9); ocelový šrot dle VK/53 , do Kovošrot D. Měcholupy 9 km_x000D_
3: (0,145+0,294)*38; dle VK/55+56 na skládku Benátský vrch 38 km</t>
  </si>
  <si>
    <t>965223</t>
  </si>
  <si>
    <t>DEMONTÁŽ VÝHYBKOVÉ KONSTRUKCE NA DŘEVĚNÝCH PRAŽCÍCH DO KOLEJOVÝCH POLÍ S ODVOZEM NA MONTÁŽNÍ - ZÁKLADNU S NÁSLEDNÝM ROZEBRÁNÍM</t>
  </si>
  <si>
    <t>1: 130,980; dle VK/4</t>
  </si>
  <si>
    <t>965226</t>
  </si>
  <si>
    <t>DEMONTÁŽ VÝHYBKOVÉ KONSTRUKCE NA DŘEVĚNÝCH PRAŽCÍCH - ODVOZ ROZEBRANÝCH SOUČÁSTÍ (Z MÍSTA DEMONTÁŽE - NEBO Z MONTÁŽNÍ ZÁKLADNY) K LIKVIDACI</t>
  </si>
  <si>
    <t>1: (21,218)*(2); ocelový šrot z výhybek VK/54 a dle tab. 1.2, do Kovošrot D. Měcholupy 9 km_x000D_
2: (134)*0,070*38; dle  VK/51, převod na tuny, na skládku Benátský vrch 38 km</t>
  </si>
  <si>
    <t>99</t>
  </si>
  <si>
    <t>Provizorní stavy</t>
  </si>
  <si>
    <t>1: 82,267; dle VK/68</t>
  </si>
  <si>
    <t>1: 115,701+47; dle VK/66+67</t>
  </si>
  <si>
    <t>1: 20,873; dle VK/58, čističkou lože</t>
  </si>
  <si>
    <t xml:space="preserve">1: 20,873*(34); na skládku Benátský vrch, průměrně 34 km </t>
  </si>
  <si>
    <t>1: 79,023; dle VK/63</t>
  </si>
  <si>
    <t>1: 216,493; dle VK/64</t>
  </si>
  <si>
    <t>543231</t>
  </si>
  <si>
    <t>VÝMĚNA JEDNOTLIVÉHO PRAŽCE BETONOVÉHO PODKLADNICOVÉHO, UPEVNĚNÍ TUHÉ</t>
  </si>
  <si>
    <t>1: 37; dle VK/69</t>
  </si>
  <si>
    <t>1: 10; dle VK/70</t>
  </si>
  <si>
    <t>1: 14; dle VK/71</t>
  </si>
  <si>
    <t>515000</t>
  </si>
  <si>
    <t>KOLEJOVÉ LOŽE - ZPEVNĚNÍ PRYSKYŘICÍ</t>
  </si>
  <si>
    <t>1: 352*1,0*0,55; dle VK/72, přepočet na m3</t>
  </si>
  <si>
    <t>541121</t>
  </si>
  <si>
    <t>PŘÍČNÝ POSUN KOLEJE NA PRAŽCÍCH BETONOVÝCH DO 0,5 M</t>
  </si>
  <si>
    <t>1: 327,968; dle VK/65</t>
  </si>
  <si>
    <t>1: 216,493+327,968; dle VK/64+65</t>
  </si>
  <si>
    <t>1: 26,422; dle VK/57</t>
  </si>
  <si>
    <t>533321</t>
  </si>
  <si>
    <t>J S 49 1:7,5-150, PR. DŘ., UP. TUHÉ</t>
  </si>
  <si>
    <t>1: 1; dle VK/62</t>
  </si>
  <si>
    <t>539541</t>
  </si>
  <si>
    <t>ZVLÁŠTNÍ VYBAVENÍ VÝHYBEK, HÁKOVÝ ZÁVĚR</t>
  </si>
  <si>
    <t>539530</t>
  </si>
  <si>
    <t>ZVLÁŠTNÍ VYBAVENÍ VÝHYBEK, RUČNÍ PŘESTAVNÍK (BEZ NÁVĚSTNÍHO TĚLESA)</t>
  </si>
  <si>
    <t>75C231</t>
  </si>
  <si>
    <t>NÁVĚSTNÍ TĚLESO PRO VÝHYBKU A VÝKOLEJKU - DODÁVKA</t>
  </si>
  <si>
    <t>75C237</t>
  </si>
  <si>
    <t>NÁVĚSTNÍ TĚLESO PRO VÝHYBKU A VÝKOLEJKU - MONTÁŽ</t>
  </si>
  <si>
    <t>965222</t>
  </si>
  <si>
    <t>DEMONTÁŽ VÝHYBKOVÉ KONSTRUKCE NA DŘEVĚNÝCH PRAŽCÍCH DO KOLEJOVÝCH POLÍ S ODVOZEM NA MONTÁŽNÍ - ZÁKLADNU BEZ NÁSLEDNÉHO ROZEBRÁNÍ</t>
  </si>
  <si>
    <t>1: 37,833; dle VK/61</t>
  </si>
  <si>
    <t>921332</t>
  </si>
  <si>
    <t>ŽELEZNIČNÍ PŘEJEZD A PŘECHOD ZE ZÁDLAŽBOVÝCH PANELŮ PRO KOLEJ NA BETONOVÝCHH PRAŽCÍCH</t>
  </si>
  <si>
    <t>1: 11,704; dle VK/74_x000D_
2: dle vzorového listu je včetně podsypu a geotextilie dle VK/75+76</t>
  </si>
  <si>
    <t>965311</t>
  </si>
  <si>
    <t>ROZEBRÁNÍ PŘEJEZDU, PŘECHODU Z DÍLCŮ</t>
  </si>
  <si>
    <t>1: 11,704; dle položky montáž_x000D_
2: dle vzorového listu je včetně rozebrání podsypu a geotextilie dle VK/75+76</t>
  </si>
  <si>
    <t>965312</t>
  </si>
  <si>
    <t>ROZEBRÁNÍ PŘEJEZDU, PŘECHODU Z DÍLCŮ - ODVOZ (NA LIKVIDACI ODPADŮ NEBO JINÉ URČENÉ MÍSTO)</t>
  </si>
  <si>
    <t>1: (10,30856/3)*5; hmotnost dle položky urs 92 192-1121, redukována z 6 na 2 panely, materiál do skladu investora 5 km</t>
  </si>
  <si>
    <t>Celkem za 015</t>
  </si>
  <si>
    <t>Celkem za 05</t>
  </si>
  <si>
    <t>Celkem za 52</t>
  </si>
  <si>
    <t>Celkem za 544</t>
  </si>
  <si>
    <t>Celkem za 549</t>
  </si>
  <si>
    <t>Celkem za 92</t>
  </si>
  <si>
    <t>Celkem za 96</t>
  </si>
  <si>
    <t>Celkem za 99</t>
  </si>
  <si>
    <t>do B.1.2 jde</t>
  </si>
  <si>
    <t>oprava 27.5.2019</t>
  </si>
  <si>
    <r>
      <t>1: 30*34; dle tab. 1.1, kontaminovaný štěrk na skládku Benátský vrch 34 km_x000D_
2:</t>
    </r>
    <r>
      <rPr>
        <sz val="8"/>
        <color rgb="FFFF33CC"/>
        <rFont val="Arial CE"/>
        <charset val="238"/>
      </rPr>
      <t xml:space="preserve"> rozdělení položky, oprava 1 27.5.2019</t>
    </r>
  </si>
  <si>
    <t>965090</t>
  </si>
  <si>
    <t>ODSTRANĚNÍ KOLEJOVÉHO LOŽE A DRÁŽNÍCH STEZEK - DOPRAVA VÝSIVEK</t>
  </si>
  <si>
    <t>1:572,95*(34+9); odpad po recyklaci z RZ na skládku Benátský vrch 34+9 km
2: rozdělení položky, oprava 1 27.5.2019</t>
  </si>
  <si>
    <t>oprava1 23.5.2019</t>
  </si>
  <si>
    <t>1: 134*0,070; dle VK/51, oprava1 23.5.2019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</si>
</sst>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5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FF33CC"/>
      <name val="Arial"/>
      <family val="2"/>
      <charset val="238"/>
    </font>
    <font>
      <sz val="8"/>
      <color rgb="FFFF33CC"/>
      <name val="Arial"/>
      <family val="2"/>
      <charset val="238"/>
    </font>
    <font>
      <sz val="8"/>
      <color rgb="FFFF33CC"/>
      <name val="Arial CE"/>
      <charset val="238"/>
    </font>
    <font>
      <sz val="8"/>
      <color rgb="FFFF00FF"/>
      <name val="Arial"/>
      <family val="2"/>
      <charset val="238"/>
    </font>
    <font>
      <sz val="8"/>
      <color rgb="FFFF00FF"/>
      <name val="Arial CE"/>
      <charset val="238"/>
    </font>
    <font>
      <sz val="8"/>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14" fontId="46" fillId="3" borderId="49" xfId="0" applyNumberFormat="1" applyFont="1" applyFill="1" applyBorder="1" applyAlignment="1" applyProtection="1">
      <alignment vertical="center"/>
      <protection locked="0"/>
    </xf>
    <xf numFmtId="0" fontId="47" fillId="0" borderId="0" xfId="0" applyFont="1" applyAlignment="1" applyProtection="1">
      <alignment vertical="center"/>
      <protection hidden="1"/>
    </xf>
    <xf numFmtId="167" fontId="48" fillId="0" borderId="1" xfId="0" applyNumberFormat="1" applyFont="1" applyFill="1" applyBorder="1" applyAlignment="1" applyProtection="1">
      <alignment horizontal="center" vertical="center" wrapText="1"/>
      <protection locked="0"/>
    </xf>
    <xf numFmtId="0" fontId="49" fillId="0" borderId="0" xfId="0" applyFont="1" applyAlignment="1" applyProtection="1">
      <alignment vertical="center"/>
      <protection locked="0"/>
    </xf>
    <xf numFmtId="0" fontId="50" fillId="0" borderId="57" xfId="0" applyFont="1" applyFill="1" applyBorder="1" applyAlignment="1" applyProtection="1">
      <alignment vertical="center" wrapText="1"/>
      <protection locked="0"/>
    </xf>
    <xf numFmtId="49" fontId="50" fillId="0" borderId="1" xfId="0" applyNumberFormat="1" applyFont="1" applyFill="1" applyBorder="1" applyAlignment="1" applyProtection="1">
      <alignment vertical="center" wrapText="1"/>
      <protection locked="0"/>
    </xf>
    <xf numFmtId="49" fontId="50" fillId="0" borderId="54" xfId="0" applyNumberFormat="1" applyFont="1" applyFill="1" applyBorder="1" applyAlignment="1" applyProtection="1">
      <alignment vertical="center" wrapText="1"/>
      <protection locked="0"/>
    </xf>
    <xf numFmtId="49" fontId="50" fillId="0" borderId="1" xfId="0" applyNumberFormat="1" applyFont="1" applyFill="1" applyBorder="1" applyAlignment="1" applyProtection="1">
      <alignment horizontal="center" vertical="center" wrapText="1"/>
      <protection locked="0"/>
    </xf>
    <xf numFmtId="167" fontId="50" fillId="0" borderId="1" xfId="0" applyNumberFormat="1" applyFont="1" applyFill="1" applyBorder="1" applyAlignment="1" applyProtection="1">
      <alignment horizontal="center" vertical="center" wrapText="1"/>
      <protection locked="0"/>
    </xf>
    <xf numFmtId="4" fontId="50" fillId="0" borderId="1" xfId="0" applyNumberFormat="1" applyFont="1" applyFill="1" applyBorder="1" applyAlignment="1" applyProtection="1">
      <alignment horizontal="right" vertical="center"/>
      <protection locked="0"/>
    </xf>
    <xf numFmtId="4" fontId="50" fillId="0" borderId="62" xfId="0" applyNumberFormat="1" applyFont="1" applyFill="1" applyBorder="1" applyAlignment="1" applyProtection="1">
      <alignment horizontal="right" vertical="center"/>
      <protection locked="0"/>
    </xf>
    <xf numFmtId="0" fontId="50" fillId="0" borderId="56" xfId="0" applyFont="1" applyFill="1" applyBorder="1" applyAlignment="1" applyProtection="1">
      <alignment vertical="center" wrapText="1"/>
      <protection locked="0"/>
    </xf>
    <xf numFmtId="49" fontId="50" fillId="0" borderId="0" xfId="0" applyNumberFormat="1" applyFont="1" applyFill="1" applyBorder="1" applyAlignment="1" applyProtection="1">
      <alignment vertical="center" wrapText="1"/>
      <protection locked="0"/>
    </xf>
    <xf numFmtId="49" fontId="50" fillId="0" borderId="0" xfId="0" applyNumberFormat="1" applyFont="1" applyFill="1" applyBorder="1" applyAlignment="1" applyProtection="1">
      <alignment horizontal="center" vertical="center" wrapText="1"/>
      <protection locked="0"/>
    </xf>
    <xf numFmtId="167" fontId="50" fillId="0" borderId="0" xfId="0" applyNumberFormat="1" applyFont="1" applyFill="1" applyBorder="1" applyAlignment="1" applyProtection="1">
      <alignment horizontal="center" vertical="center" wrapText="1"/>
      <protection locked="0"/>
    </xf>
    <xf numFmtId="4" fontId="50" fillId="0" borderId="0" xfId="0" applyNumberFormat="1" applyFont="1" applyFill="1" applyBorder="1" applyAlignment="1" applyProtection="1">
      <alignment horizontal="right" vertical="center"/>
      <protection locked="0"/>
    </xf>
    <xf numFmtId="4" fontId="50" fillId="0"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51" fillId="0" borderId="0" xfId="0" applyFont="1" applyAlignment="1" applyProtection="1">
      <alignment vertical="center"/>
      <protection hidden="1"/>
    </xf>
    <xf numFmtId="49" fontId="52" fillId="0" borderId="54" xfId="0" applyNumberFormat="1" applyFont="1" applyFill="1" applyBorder="1" applyAlignment="1" applyProtection="1">
      <alignment vertical="center" wrapText="1"/>
      <protection locked="0"/>
    </xf>
    <xf numFmtId="167" fontId="52"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33CC"/>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7"/>
  <sheetViews>
    <sheetView showGridLines="0" tabSelected="1" view="pageBreakPreview" zoomScaleNormal="85" zoomScaleSheetLayoutView="100" workbookViewId="0">
      <pane ySplit="12" topLeftCell="A19" activePane="bottomLeft" state="frozen"/>
      <selection activeCell="B1" sqref="B1"/>
      <selection pane="bottomLeft" activeCell="H27" sqref="H27"/>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42578125" style="10" customWidth="1"/>
    <col min="15" max="16384" width="9.140625" style="10"/>
  </cols>
  <sheetData>
    <row r="1" spans="1:15" s="13" customFormat="1" ht="30.75" customHeight="1" thickTop="1" thickBot="1" x14ac:dyDescent="0.3">
      <c r="A1" s="13" t="s">
        <v>91</v>
      </c>
      <c r="B1" s="173" t="s">
        <v>82</v>
      </c>
      <c r="C1" s="174"/>
      <c r="D1" s="174"/>
      <c r="E1" s="174"/>
      <c r="F1" s="174"/>
      <c r="G1" s="174"/>
      <c r="H1" s="174"/>
      <c r="I1" s="91"/>
      <c r="J1" s="92"/>
      <c r="K1" s="42"/>
      <c r="L1" s="43" t="str">
        <f>D3</f>
        <v>SO 09-10-01</v>
      </c>
      <c r="N1" s="150" t="s">
        <v>396</v>
      </c>
    </row>
    <row r="2" spans="1:15" s="13" customFormat="1" ht="57" customHeight="1" thickTop="1" thickBot="1" x14ac:dyDescent="0.3">
      <c r="B2" s="175" t="s">
        <v>10</v>
      </c>
      <c r="C2" s="176"/>
      <c r="D2" s="93"/>
      <c r="E2" s="46"/>
      <c r="F2" s="28" t="s">
        <v>108</v>
      </c>
      <c r="G2" s="44"/>
      <c r="H2" s="45"/>
      <c r="I2" s="177" t="s">
        <v>25</v>
      </c>
      <c r="J2" s="178"/>
      <c r="K2" s="179">
        <f>ROUND(SUBTOTAL(9,L13:L395),2)</f>
        <v>0</v>
      </c>
      <c r="L2" s="180"/>
      <c r="N2" s="151">
        <f>SUM(L42:L57)</f>
        <v>0</v>
      </c>
    </row>
    <row r="3" spans="1:15" s="13" customFormat="1" ht="42.75" customHeight="1" thickTop="1" thickBot="1" x14ac:dyDescent="0.3">
      <c r="B3" s="94" t="s">
        <v>30</v>
      </c>
      <c r="C3" s="95"/>
      <c r="D3" s="96" t="s">
        <v>113</v>
      </c>
      <c r="E3" s="30"/>
      <c r="F3" s="29" t="s">
        <v>114</v>
      </c>
      <c r="G3" s="97"/>
      <c r="H3" s="98"/>
      <c r="I3" s="99"/>
      <c r="J3" s="100"/>
      <c r="K3" s="197"/>
      <c r="L3" s="198"/>
    </row>
    <row r="4" spans="1:15" s="13" customFormat="1" ht="18" customHeight="1" thickTop="1" x14ac:dyDescent="0.25">
      <c r="B4" s="183" t="s">
        <v>19</v>
      </c>
      <c r="C4" s="184"/>
      <c r="D4" s="185"/>
      <c r="E4" s="4" t="s">
        <v>35</v>
      </c>
      <c r="F4" s="41" t="s">
        <v>31</v>
      </c>
      <c r="G4" s="39"/>
      <c r="H4" s="40"/>
      <c r="I4" s="195" t="s">
        <v>28</v>
      </c>
      <c r="J4" s="196"/>
      <c r="K4" s="2">
        <v>824</v>
      </c>
      <c r="L4" s="3">
        <v>30</v>
      </c>
    </row>
    <row r="5" spans="1:15" s="13" customFormat="1" ht="18" customHeight="1" x14ac:dyDescent="0.25">
      <c r="B5" s="101" t="s">
        <v>26</v>
      </c>
      <c r="C5" s="102"/>
      <c r="D5" s="102"/>
      <c r="E5" s="4" t="s">
        <v>27</v>
      </c>
      <c r="F5" s="187" t="str">
        <f>IF((E5="Stádium 2"),"  Dokumentace pro územní řízení - DUR",(IF((E5="Stádium 3"),"  Projektová dokumentace (DOS/DSP)","")))</f>
        <v xml:space="preserve">  Projektová dokumentace (DOS/DSP)</v>
      </c>
      <c r="G5" s="187"/>
      <c r="H5" s="188"/>
      <c r="I5" s="186" t="s">
        <v>20</v>
      </c>
      <c r="J5" s="185"/>
      <c r="K5" s="5" t="s">
        <v>109</v>
      </c>
      <c r="L5" s="48"/>
    </row>
    <row r="6" spans="1:15" s="13" customFormat="1" ht="18" customHeight="1" x14ac:dyDescent="0.2">
      <c r="B6" s="101" t="s">
        <v>18</v>
      </c>
      <c r="C6" s="102"/>
      <c r="D6" s="102"/>
      <c r="E6" s="4" t="s">
        <v>81</v>
      </c>
      <c r="F6" s="199"/>
      <c r="G6" s="199"/>
      <c r="H6" s="200"/>
      <c r="I6" s="186" t="s">
        <v>21</v>
      </c>
      <c r="J6" s="185"/>
      <c r="K6" s="5" t="s">
        <v>110</v>
      </c>
      <c r="L6" s="48"/>
      <c r="O6" s="52"/>
    </row>
    <row r="7" spans="1:15" s="13" customFormat="1" ht="18" customHeight="1" x14ac:dyDescent="0.2">
      <c r="B7" s="189" t="s">
        <v>22</v>
      </c>
      <c r="C7" s="172"/>
      <c r="D7" s="172"/>
      <c r="E7" s="103">
        <v>44256</v>
      </c>
      <c r="F7" s="201" t="s">
        <v>17</v>
      </c>
      <c r="G7" s="202"/>
      <c r="H7" s="203"/>
      <c r="I7" s="194" t="s">
        <v>24</v>
      </c>
      <c r="J7" s="184"/>
      <c r="K7" s="47">
        <v>2018</v>
      </c>
      <c r="L7" s="49"/>
      <c r="N7" s="153" t="s">
        <v>397</v>
      </c>
      <c r="O7" s="53"/>
    </row>
    <row r="8" spans="1:15" s="13" customFormat="1" ht="19.5" customHeight="1" thickBot="1" x14ac:dyDescent="0.3">
      <c r="B8" s="204" t="s">
        <v>23</v>
      </c>
      <c r="C8" s="205"/>
      <c r="D8" s="205"/>
      <c r="E8" s="104">
        <v>45170</v>
      </c>
      <c r="F8" s="19" t="s">
        <v>98</v>
      </c>
      <c r="G8" s="206" t="s">
        <v>111</v>
      </c>
      <c r="H8" s="207"/>
      <c r="I8" s="171" t="s">
        <v>16</v>
      </c>
      <c r="J8" s="172"/>
      <c r="K8" s="152" t="s">
        <v>112</v>
      </c>
      <c r="L8" s="50"/>
      <c r="N8" s="208" t="s">
        <v>402</v>
      </c>
    </row>
    <row r="9" spans="1:15" s="13" customFormat="1" ht="9.75" customHeight="1" x14ac:dyDescent="0.25">
      <c r="B9" s="192" t="str">
        <f>F2</f>
        <v>Optimalizace traťového úseku Mstětice (mimo) - Praha-Vysočany (včetně) - cnm2.1</v>
      </c>
      <c r="C9" s="193"/>
      <c r="D9" s="193"/>
      <c r="E9" s="193"/>
      <c r="F9" s="193"/>
      <c r="G9" s="193"/>
      <c r="H9" s="193"/>
      <c r="I9" s="193"/>
      <c r="J9" s="193"/>
      <c r="K9" s="20" t="str">
        <f>$I$5</f>
        <v>ISPROFIN:</v>
      </c>
      <c r="L9" s="51" t="str">
        <f>K5</f>
        <v>327 321 4901</v>
      </c>
    </row>
    <row r="10" spans="1:15" s="13" customFormat="1" ht="15" customHeight="1" x14ac:dyDescent="0.25">
      <c r="B10" s="190" t="s">
        <v>11</v>
      </c>
      <c r="C10" s="169" t="s">
        <v>0</v>
      </c>
      <c r="D10" s="169" t="s">
        <v>1</v>
      </c>
      <c r="E10" s="169" t="s">
        <v>12</v>
      </c>
      <c r="F10" s="169" t="s">
        <v>29</v>
      </c>
      <c r="G10" s="169" t="s">
        <v>2</v>
      </c>
      <c r="H10" s="169" t="s">
        <v>3</v>
      </c>
      <c r="I10" s="169" t="s">
        <v>13</v>
      </c>
      <c r="J10" s="169" t="s">
        <v>14</v>
      </c>
      <c r="K10" s="181" t="s">
        <v>95</v>
      </c>
      <c r="L10" s="182"/>
    </row>
    <row r="11" spans="1:15" s="13" customFormat="1" ht="15" customHeight="1" x14ac:dyDescent="0.25">
      <c r="B11" s="190"/>
      <c r="C11" s="169"/>
      <c r="D11" s="169"/>
      <c r="E11" s="169"/>
      <c r="F11" s="169"/>
      <c r="G11" s="169"/>
      <c r="H11" s="169"/>
      <c r="I11" s="169"/>
      <c r="J11" s="169"/>
      <c r="K11" s="181"/>
      <c r="L11" s="182"/>
    </row>
    <row r="12" spans="1:15" s="13" customFormat="1" ht="12.75" customHeight="1" thickBot="1" x14ac:dyDescent="0.3">
      <c r="B12" s="191"/>
      <c r="C12" s="170"/>
      <c r="D12" s="170"/>
      <c r="E12" s="170"/>
      <c r="F12" s="170"/>
      <c r="G12" s="170"/>
      <c r="H12" s="170"/>
      <c r="I12" s="170"/>
      <c r="J12" s="170"/>
      <c r="K12" s="66" t="s">
        <v>15</v>
      </c>
      <c r="L12" s="67" t="s">
        <v>4</v>
      </c>
    </row>
    <row r="13" spans="1:15" s="68" customFormat="1" x14ac:dyDescent="0.2">
      <c r="A13" s="68" t="s">
        <v>115</v>
      </c>
      <c r="B13" s="105" t="s">
        <v>116</v>
      </c>
      <c r="C13" s="106" t="s">
        <v>117</v>
      </c>
      <c r="D13" s="106"/>
      <c r="E13" s="106"/>
      <c r="F13" s="106" t="s">
        <v>118</v>
      </c>
      <c r="G13" s="106"/>
      <c r="H13" s="107"/>
      <c r="I13" s="107"/>
      <c r="J13" s="107"/>
      <c r="K13" s="83"/>
      <c r="L13" s="84"/>
      <c r="M13" s="70"/>
    </row>
    <row r="14" spans="1:15" s="68" customFormat="1" ht="22.5" x14ac:dyDescent="0.2">
      <c r="A14" s="68" t="s">
        <v>119</v>
      </c>
      <c r="B14" s="108">
        <v>6</v>
      </c>
      <c r="C14" s="109" t="s">
        <v>120</v>
      </c>
      <c r="D14" s="109"/>
      <c r="E14" s="109" t="s">
        <v>121</v>
      </c>
      <c r="F14" s="87" t="s">
        <v>122</v>
      </c>
      <c r="G14" s="109" t="s">
        <v>123</v>
      </c>
      <c r="H14" s="110">
        <v>54</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124</v>
      </c>
      <c r="G16" s="112"/>
      <c r="H16" s="113"/>
      <c r="I16" s="113"/>
      <c r="J16" s="113"/>
      <c r="K16" s="79"/>
      <c r="L16" s="78"/>
      <c r="M16" s="70"/>
    </row>
    <row r="17" spans="1:13" s="68" customFormat="1" x14ac:dyDescent="0.2">
      <c r="A17" s="68" t="s">
        <v>8</v>
      </c>
      <c r="B17" s="111"/>
      <c r="C17" s="112"/>
      <c r="D17" s="112"/>
      <c r="E17" s="112"/>
      <c r="F17" s="87" t="s">
        <v>125</v>
      </c>
      <c r="G17" s="112"/>
      <c r="H17" s="113"/>
      <c r="I17" s="113"/>
      <c r="J17" s="113"/>
      <c r="K17" s="79"/>
      <c r="L17" s="78"/>
      <c r="M17" s="70"/>
    </row>
    <row r="18" spans="1:13" s="68" customFormat="1" ht="22.5" x14ac:dyDescent="0.2">
      <c r="A18" s="68" t="s">
        <v>119</v>
      </c>
      <c r="B18" s="108">
        <v>7</v>
      </c>
      <c r="C18" s="109" t="s">
        <v>126</v>
      </c>
      <c r="D18" s="109"/>
      <c r="E18" s="109" t="s">
        <v>121</v>
      </c>
      <c r="F18" s="87" t="s">
        <v>127</v>
      </c>
      <c r="G18" s="109" t="s">
        <v>123</v>
      </c>
      <c r="H18" s="110">
        <v>1035.8920000000001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128</v>
      </c>
      <c r="G20" s="112"/>
      <c r="H20" s="113"/>
      <c r="I20" s="113"/>
      <c r="J20" s="113"/>
      <c r="K20" s="79"/>
      <c r="L20" s="78"/>
      <c r="M20" s="70"/>
    </row>
    <row r="21" spans="1:13" s="68" customFormat="1" x14ac:dyDescent="0.2">
      <c r="A21" s="68" t="s">
        <v>8</v>
      </c>
      <c r="B21" s="111"/>
      <c r="C21" s="112"/>
      <c r="D21" s="112"/>
      <c r="E21" s="112"/>
      <c r="F21" s="87" t="s">
        <v>125</v>
      </c>
      <c r="G21" s="112"/>
      <c r="H21" s="113"/>
      <c r="I21" s="113"/>
      <c r="J21" s="113"/>
      <c r="K21" s="79"/>
      <c r="L21" s="78"/>
      <c r="M21" s="70"/>
    </row>
    <row r="22" spans="1:13" s="68" customFormat="1" ht="22.5" x14ac:dyDescent="0.2">
      <c r="A22" s="68" t="s">
        <v>119</v>
      </c>
      <c r="B22" s="108">
        <v>8</v>
      </c>
      <c r="C22" s="109" t="s">
        <v>129</v>
      </c>
      <c r="D22" s="109"/>
      <c r="E22" s="109" t="s">
        <v>121</v>
      </c>
      <c r="F22" s="87" t="s">
        <v>130</v>
      </c>
      <c r="G22" s="109" t="s">
        <v>123</v>
      </c>
      <c r="H22" s="110">
        <v>183.328</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131</v>
      </c>
      <c r="G24" s="112"/>
      <c r="H24" s="113"/>
      <c r="I24" s="113"/>
      <c r="J24" s="113"/>
      <c r="K24" s="79"/>
      <c r="L24" s="78"/>
      <c r="M24" s="70"/>
    </row>
    <row r="25" spans="1:13" s="68" customFormat="1" x14ac:dyDescent="0.2">
      <c r="A25" s="68" t="s">
        <v>8</v>
      </c>
      <c r="B25" s="111"/>
      <c r="C25" s="112"/>
      <c r="D25" s="112"/>
      <c r="E25" s="112"/>
      <c r="F25" s="87" t="s">
        <v>125</v>
      </c>
      <c r="G25" s="112"/>
      <c r="H25" s="113"/>
      <c r="I25" s="113"/>
      <c r="J25" s="113"/>
      <c r="K25" s="79"/>
      <c r="L25" s="78"/>
      <c r="M25" s="70"/>
    </row>
    <row r="26" spans="1:13" s="68" customFormat="1" ht="22.5" x14ac:dyDescent="0.2">
      <c r="A26" s="68" t="s">
        <v>119</v>
      </c>
      <c r="B26" s="108">
        <v>9</v>
      </c>
      <c r="C26" s="109" t="s">
        <v>132</v>
      </c>
      <c r="D26" s="109"/>
      <c r="E26" s="109" t="s">
        <v>121</v>
      </c>
      <c r="F26" s="87" t="s">
        <v>133</v>
      </c>
      <c r="G26" s="109" t="s">
        <v>123</v>
      </c>
      <c r="H26" s="210">
        <v>9.3800000000000008</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209" t="s">
        <v>403</v>
      </c>
      <c r="G28" s="112"/>
      <c r="H28" s="113"/>
      <c r="I28" s="113"/>
      <c r="J28" s="113"/>
      <c r="K28" s="79"/>
      <c r="L28" s="78"/>
      <c r="M28" s="70"/>
    </row>
    <row r="29" spans="1:13" s="68" customFormat="1" x14ac:dyDescent="0.2">
      <c r="A29" s="68" t="s">
        <v>8</v>
      </c>
      <c r="B29" s="111"/>
      <c r="C29" s="112"/>
      <c r="D29" s="112"/>
      <c r="E29" s="112"/>
      <c r="F29" s="87" t="s">
        <v>125</v>
      </c>
      <c r="G29" s="112"/>
      <c r="H29" s="113"/>
      <c r="I29" s="113"/>
      <c r="J29" s="113"/>
      <c r="K29" s="79"/>
      <c r="L29" s="78"/>
      <c r="M29" s="70"/>
    </row>
    <row r="30" spans="1:13" s="68" customFormat="1" ht="22.5" x14ac:dyDescent="0.2">
      <c r="A30" s="68" t="s">
        <v>119</v>
      </c>
      <c r="B30" s="108">
        <v>10</v>
      </c>
      <c r="C30" s="109" t="s">
        <v>134</v>
      </c>
      <c r="D30" s="109"/>
      <c r="E30" s="109" t="s">
        <v>121</v>
      </c>
      <c r="F30" s="87" t="s">
        <v>135</v>
      </c>
      <c r="G30" s="109" t="s">
        <v>123</v>
      </c>
      <c r="H30" s="110">
        <v>0.14499999999999999</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136</v>
      </c>
      <c r="G32" s="114"/>
      <c r="H32" s="113"/>
      <c r="I32" s="113"/>
      <c r="J32" s="113"/>
      <c r="K32" s="79"/>
      <c r="L32" s="78"/>
    </row>
    <row r="33" spans="1:12" s="68" customFormat="1" x14ac:dyDescent="0.2">
      <c r="A33" s="69" t="s">
        <v>8</v>
      </c>
      <c r="B33" s="111"/>
      <c r="C33" s="112"/>
      <c r="D33" s="112"/>
      <c r="E33" s="112"/>
      <c r="F33" s="87" t="s">
        <v>125</v>
      </c>
      <c r="G33" s="114"/>
      <c r="H33" s="113"/>
      <c r="I33" s="113"/>
      <c r="J33" s="113"/>
      <c r="K33" s="79"/>
      <c r="L33" s="78"/>
    </row>
    <row r="34" spans="1:12" s="68" customFormat="1" ht="22.5" x14ac:dyDescent="0.2">
      <c r="A34" s="69" t="s">
        <v>119</v>
      </c>
      <c r="B34" s="108">
        <v>11</v>
      </c>
      <c r="C34" s="109" t="s">
        <v>137</v>
      </c>
      <c r="D34" s="109"/>
      <c r="E34" s="109" t="s">
        <v>121</v>
      </c>
      <c r="F34" s="87" t="s">
        <v>138</v>
      </c>
      <c r="G34" s="115" t="s">
        <v>123</v>
      </c>
      <c r="H34" s="110">
        <v>0.29399999999999998</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139</v>
      </c>
      <c r="G36" s="114"/>
      <c r="H36" s="113"/>
      <c r="I36" s="113"/>
      <c r="J36" s="113"/>
      <c r="K36" s="79"/>
      <c r="L36" s="78"/>
    </row>
    <row r="37" spans="1:12" s="68" customFormat="1" x14ac:dyDescent="0.2">
      <c r="A37" s="69" t="s">
        <v>8</v>
      </c>
      <c r="B37" s="111"/>
      <c r="C37" s="112"/>
      <c r="D37" s="112"/>
      <c r="E37" s="112"/>
      <c r="F37" s="87" t="s">
        <v>125</v>
      </c>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102</v>
      </c>
      <c r="B39" s="120"/>
      <c r="C39" s="121" t="s">
        <v>388</v>
      </c>
      <c r="D39" s="121"/>
      <c r="E39" s="121"/>
      <c r="F39" s="121" t="s">
        <v>118</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115</v>
      </c>
      <c r="B41" s="105" t="s">
        <v>116</v>
      </c>
      <c r="C41" s="106" t="s">
        <v>140</v>
      </c>
      <c r="D41" s="106"/>
      <c r="E41" s="106"/>
      <c r="F41" s="106" t="s">
        <v>141</v>
      </c>
      <c r="G41" s="129"/>
      <c r="H41" s="107"/>
      <c r="I41" s="107"/>
      <c r="J41" s="107"/>
      <c r="K41" s="83"/>
      <c r="L41" s="84"/>
    </row>
    <row r="42" spans="1:12" s="68" customFormat="1" ht="22.5" x14ac:dyDescent="0.2">
      <c r="A42" s="69" t="s">
        <v>119</v>
      </c>
      <c r="B42" s="108">
        <v>201</v>
      </c>
      <c r="C42" s="109" t="s">
        <v>142</v>
      </c>
      <c r="D42" s="109"/>
      <c r="E42" s="109" t="s">
        <v>143</v>
      </c>
      <c r="F42" s="87" t="s">
        <v>144</v>
      </c>
      <c r="G42" s="115" t="s">
        <v>145</v>
      </c>
      <c r="H42" s="110">
        <v>1476</v>
      </c>
      <c r="I42" s="110">
        <v>0.31</v>
      </c>
      <c r="J42" s="110">
        <f>IF(ISNUMBER(I42),ROUND(H42*I42,3),"")</f>
        <v>457.56</v>
      </c>
      <c r="K42" s="80"/>
      <c r="L42" s="77">
        <f>ROUND(H42*K42,2)</f>
        <v>0</v>
      </c>
    </row>
    <row r="43" spans="1:12" s="68" customFormat="1" x14ac:dyDescent="0.2">
      <c r="A43" s="69" t="s">
        <v>5</v>
      </c>
      <c r="B43" s="111"/>
      <c r="C43" s="112"/>
      <c r="D43" s="112"/>
      <c r="E43" s="112"/>
      <c r="F43" s="87" t="s">
        <v>146</v>
      </c>
      <c r="G43" s="114"/>
      <c r="H43" s="113"/>
      <c r="I43" s="113"/>
      <c r="J43" s="113"/>
      <c r="K43" s="79"/>
      <c r="L43" s="78"/>
    </row>
    <row r="44" spans="1:12" s="68" customFormat="1" ht="22.5" x14ac:dyDescent="0.2">
      <c r="A44" s="69" t="s">
        <v>7</v>
      </c>
      <c r="B44" s="111"/>
      <c r="C44" s="112"/>
      <c r="D44" s="112"/>
      <c r="E44" s="112"/>
      <c r="F44" s="87" t="s">
        <v>147</v>
      </c>
      <c r="G44" s="114"/>
      <c r="H44" s="113"/>
      <c r="I44" s="113"/>
      <c r="J44" s="113"/>
      <c r="K44" s="79"/>
      <c r="L44" s="78"/>
    </row>
    <row r="45" spans="1:12" s="68" customFormat="1" ht="67.5" x14ac:dyDescent="0.2">
      <c r="A45" s="69" t="s">
        <v>8</v>
      </c>
      <c r="B45" s="111"/>
      <c r="C45" s="112"/>
      <c r="D45" s="112"/>
      <c r="E45" s="112"/>
      <c r="F45" s="87" t="s">
        <v>148</v>
      </c>
      <c r="G45" s="114"/>
      <c r="H45" s="113"/>
      <c r="I45" s="113"/>
      <c r="J45" s="113"/>
      <c r="K45" s="79"/>
      <c r="L45" s="78"/>
    </row>
    <row r="46" spans="1:12" s="68" customFormat="1" x14ac:dyDescent="0.2">
      <c r="A46" s="69" t="s">
        <v>119</v>
      </c>
      <c r="B46" s="108">
        <v>202</v>
      </c>
      <c r="C46" s="109" t="s">
        <v>149</v>
      </c>
      <c r="D46" s="109"/>
      <c r="E46" s="109" t="s">
        <v>143</v>
      </c>
      <c r="F46" s="87" t="s">
        <v>150</v>
      </c>
      <c r="G46" s="115" t="s">
        <v>123</v>
      </c>
      <c r="H46" s="110">
        <v>75.825000000000003</v>
      </c>
      <c r="I46" s="110">
        <v>1</v>
      </c>
      <c r="J46" s="110">
        <f>IF(ISNUMBER(I46),ROUND(H46*I46,3),"")</f>
        <v>75.825000000000003</v>
      </c>
      <c r="K46" s="80"/>
      <c r="L46" s="77">
        <f>ROUND(H46*K46,2)</f>
        <v>0</v>
      </c>
    </row>
    <row r="47" spans="1:12" s="68" customFormat="1" x14ac:dyDescent="0.2">
      <c r="A47" s="69" t="s">
        <v>5</v>
      </c>
      <c r="B47" s="111"/>
      <c r="C47" s="112"/>
      <c r="D47" s="112"/>
      <c r="E47" s="112"/>
      <c r="F47" s="87" t="s">
        <v>146</v>
      </c>
      <c r="G47" s="114"/>
      <c r="H47" s="113"/>
      <c r="I47" s="113"/>
      <c r="J47" s="113"/>
      <c r="K47" s="79"/>
      <c r="L47" s="78"/>
    </row>
    <row r="48" spans="1:12" s="68" customFormat="1" ht="22.5" x14ac:dyDescent="0.2">
      <c r="A48" s="69" t="s">
        <v>7</v>
      </c>
      <c r="B48" s="111"/>
      <c r="C48" s="112"/>
      <c r="D48" s="112"/>
      <c r="E48" s="112"/>
      <c r="F48" s="87" t="s">
        <v>151</v>
      </c>
      <c r="G48" s="114"/>
      <c r="H48" s="113"/>
      <c r="I48" s="113"/>
      <c r="J48" s="113"/>
      <c r="K48" s="79"/>
      <c r="L48" s="78"/>
    </row>
    <row r="49" spans="1:12" s="68" customFormat="1" ht="78.75" x14ac:dyDescent="0.2">
      <c r="A49" s="69" t="s">
        <v>8</v>
      </c>
      <c r="B49" s="111"/>
      <c r="C49" s="112"/>
      <c r="D49" s="112"/>
      <c r="E49" s="112"/>
      <c r="F49" s="87" t="s">
        <v>152</v>
      </c>
      <c r="G49" s="114"/>
      <c r="H49" s="113"/>
      <c r="I49" s="113"/>
      <c r="J49" s="113"/>
      <c r="K49" s="79"/>
      <c r="L49" s="78"/>
    </row>
    <row r="50" spans="1:12" x14ac:dyDescent="0.2">
      <c r="A50" s="69" t="s">
        <v>119</v>
      </c>
      <c r="B50" s="108">
        <v>203</v>
      </c>
      <c r="C50" s="109" t="s">
        <v>153</v>
      </c>
      <c r="D50" s="109"/>
      <c r="E50" s="109" t="s">
        <v>143</v>
      </c>
      <c r="F50" s="87" t="s">
        <v>154</v>
      </c>
      <c r="G50" s="115" t="s">
        <v>123</v>
      </c>
      <c r="H50" s="110">
        <v>46.823999999999998</v>
      </c>
      <c r="I50" s="110">
        <v>1</v>
      </c>
      <c r="J50" s="110">
        <f>IF(ISNUMBER(I50),ROUND(H50*I50,3),"")</f>
        <v>46.823999999999998</v>
      </c>
      <c r="K50" s="80"/>
      <c r="L50" s="77">
        <f>ROUND(H50*K50,2)</f>
        <v>0</v>
      </c>
    </row>
    <row r="51" spans="1:12" x14ac:dyDescent="0.2">
      <c r="A51" s="69" t="s">
        <v>5</v>
      </c>
      <c r="B51" s="111"/>
      <c r="C51" s="112"/>
      <c r="D51" s="112"/>
      <c r="E51" s="112"/>
      <c r="F51" s="87" t="s">
        <v>146</v>
      </c>
      <c r="G51" s="114"/>
      <c r="H51" s="113"/>
      <c r="I51" s="113"/>
      <c r="J51" s="113"/>
      <c r="K51" s="79"/>
      <c r="L51" s="78"/>
    </row>
    <row r="52" spans="1:12" x14ac:dyDescent="0.2">
      <c r="A52" s="69" t="s">
        <v>7</v>
      </c>
      <c r="B52" s="111"/>
      <c r="C52" s="112"/>
      <c r="D52" s="112"/>
      <c r="E52" s="112"/>
      <c r="F52" s="87" t="s">
        <v>155</v>
      </c>
      <c r="G52" s="114"/>
      <c r="H52" s="113"/>
      <c r="I52" s="113"/>
      <c r="J52" s="113"/>
      <c r="K52" s="79"/>
      <c r="L52" s="78"/>
    </row>
    <row r="53" spans="1:12" ht="78.75" x14ac:dyDescent="0.2">
      <c r="A53" s="69" t="s">
        <v>8</v>
      </c>
      <c r="B53" s="111"/>
      <c r="C53" s="112"/>
      <c r="D53" s="112"/>
      <c r="E53" s="112"/>
      <c r="F53" s="87" t="s">
        <v>152</v>
      </c>
      <c r="G53" s="114"/>
      <c r="H53" s="113"/>
      <c r="I53" s="113"/>
      <c r="J53" s="113"/>
      <c r="K53" s="79"/>
      <c r="L53" s="78"/>
    </row>
    <row r="54" spans="1:12" x14ac:dyDescent="0.2">
      <c r="A54" s="69" t="s">
        <v>119</v>
      </c>
      <c r="B54" s="108">
        <v>204</v>
      </c>
      <c r="C54" s="109" t="s">
        <v>156</v>
      </c>
      <c r="D54" s="109"/>
      <c r="E54" s="109" t="s">
        <v>143</v>
      </c>
      <c r="F54" s="87" t="s">
        <v>157</v>
      </c>
      <c r="G54" s="115" t="s">
        <v>123</v>
      </c>
      <c r="H54" s="110">
        <v>1.579</v>
      </c>
      <c r="I54" s="110">
        <v>1</v>
      </c>
      <c r="J54" s="110">
        <f>IF(ISNUMBER(I54),ROUND(H54*I54,3),"")</f>
        <v>1.579</v>
      </c>
      <c r="K54" s="80"/>
      <c r="L54" s="77">
        <f>ROUND(H54*K54,2)</f>
        <v>0</v>
      </c>
    </row>
    <row r="55" spans="1:12" s="68" customFormat="1" x14ac:dyDescent="0.2">
      <c r="A55" s="69" t="s">
        <v>5</v>
      </c>
      <c r="B55" s="111"/>
      <c r="C55" s="112"/>
      <c r="D55" s="112"/>
      <c r="E55" s="112"/>
      <c r="F55" s="87" t="s">
        <v>146</v>
      </c>
      <c r="G55" s="114"/>
      <c r="H55" s="113"/>
      <c r="I55" s="113"/>
      <c r="J55" s="113"/>
      <c r="K55" s="79"/>
      <c r="L55" s="78"/>
    </row>
    <row r="56" spans="1:12" s="68" customFormat="1" x14ac:dyDescent="0.2">
      <c r="A56" s="69" t="s">
        <v>7</v>
      </c>
      <c r="B56" s="111"/>
      <c r="C56" s="112"/>
      <c r="D56" s="112"/>
      <c r="E56" s="112"/>
      <c r="F56" s="87" t="s">
        <v>158</v>
      </c>
      <c r="G56" s="114"/>
      <c r="H56" s="113"/>
      <c r="I56" s="113"/>
      <c r="J56" s="113"/>
      <c r="K56" s="79"/>
      <c r="L56" s="78"/>
    </row>
    <row r="57" spans="1:12" s="68" customFormat="1" ht="78.75" x14ac:dyDescent="0.2">
      <c r="A57" s="69" t="s">
        <v>8</v>
      </c>
      <c r="B57" s="111"/>
      <c r="C57" s="112"/>
      <c r="D57" s="112"/>
      <c r="E57" s="112"/>
      <c r="F57" s="87" t="s">
        <v>152</v>
      </c>
      <c r="G57" s="114"/>
      <c r="H57" s="113"/>
      <c r="I57" s="113"/>
      <c r="J57" s="113"/>
      <c r="K57" s="79"/>
      <c r="L57" s="78"/>
    </row>
    <row r="58" spans="1:12" s="68" customFormat="1" ht="22.5" x14ac:dyDescent="0.2">
      <c r="A58" s="69" t="s">
        <v>119</v>
      </c>
      <c r="B58" s="108">
        <v>301</v>
      </c>
      <c r="C58" s="109" t="s">
        <v>159</v>
      </c>
      <c r="D58" s="109"/>
      <c r="E58" s="109" t="s">
        <v>143</v>
      </c>
      <c r="F58" s="87" t="s">
        <v>160</v>
      </c>
      <c r="G58" s="115" t="s">
        <v>161</v>
      </c>
      <c r="H58" s="110">
        <v>146049.68</v>
      </c>
      <c r="I58" s="110"/>
      <c r="J58" s="110" t="str">
        <f>IF(ISNUMBER(I58),ROUND(H58*I58,3),"")</f>
        <v/>
      </c>
      <c r="K58" s="80"/>
      <c r="L58" s="77">
        <f>ROUND(H58*K58,2)</f>
        <v>0</v>
      </c>
    </row>
    <row r="59" spans="1:12" s="68" customFormat="1" x14ac:dyDescent="0.2">
      <c r="A59" s="69" t="s">
        <v>5</v>
      </c>
      <c r="B59" s="111"/>
      <c r="C59" s="112"/>
      <c r="D59" s="112"/>
      <c r="E59" s="112"/>
      <c r="F59" s="87" t="s">
        <v>162</v>
      </c>
      <c r="G59" s="114"/>
      <c r="H59" s="113"/>
      <c r="I59" s="113"/>
      <c r="J59" s="113"/>
      <c r="K59" s="79"/>
      <c r="L59" s="78"/>
    </row>
    <row r="60" spans="1:12" s="68" customFormat="1" ht="33.75" x14ac:dyDescent="0.2">
      <c r="A60" s="69" t="s">
        <v>7</v>
      </c>
      <c r="B60" s="111"/>
      <c r="C60" s="112"/>
      <c r="D60" s="112"/>
      <c r="E60" s="112"/>
      <c r="F60" s="87" t="s">
        <v>163</v>
      </c>
      <c r="G60" s="114"/>
      <c r="H60" s="113"/>
      <c r="I60" s="113"/>
      <c r="J60" s="113"/>
      <c r="K60" s="79"/>
      <c r="L60" s="78"/>
    </row>
    <row r="61" spans="1:12" s="68" customFormat="1" ht="112.5" x14ac:dyDescent="0.2">
      <c r="A61" s="69" t="s">
        <v>8</v>
      </c>
      <c r="B61" s="111"/>
      <c r="C61" s="112"/>
      <c r="D61" s="112"/>
      <c r="E61" s="112"/>
      <c r="F61" s="87" t="s">
        <v>164</v>
      </c>
      <c r="G61" s="114"/>
      <c r="H61" s="113"/>
      <c r="I61" s="113"/>
      <c r="J61" s="113"/>
      <c r="K61" s="79"/>
      <c r="L61" s="78"/>
    </row>
    <row r="62" spans="1:12" s="68" customFormat="1" ht="22.5" x14ac:dyDescent="0.2">
      <c r="A62" s="69" t="s">
        <v>119</v>
      </c>
      <c r="B62" s="108">
        <v>302</v>
      </c>
      <c r="C62" s="109" t="s">
        <v>165</v>
      </c>
      <c r="D62" s="109"/>
      <c r="E62" s="109" t="s">
        <v>143</v>
      </c>
      <c r="F62" s="87" t="s">
        <v>166</v>
      </c>
      <c r="G62" s="115" t="s">
        <v>161</v>
      </c>
      <c r="H62" s="110">
        <v>13269.375</v>
      </c>
      <c r="I62" s="110"/>
      <c r="J62" s="110" t="str">
        <f>IF(ISNUMBER(I62),ROUND(H62*I62,3),"")</f>
        <v/>
      </c>
      <c r="K62" s="80"/>
      <c r="L62" s="77">
        <f>ROUND(H62*K62,2)</f>
        <v>0</v>
      </c>
    </row>
    <row r="63" spans="1:12" s="68" customFormat="1" x14ac:dyDescent="0.2">
      <c r="A63" s="69" t="s">
        <v>5</v>
      </c>
      <c r="B63" s="111"/>
      <c r="C63" s="112"/>
      <c r="D63" s="112"/>
      <c r="E63" s="112"/>
      <c r="F63" s="87" t="s">
        <v>162</v>
      </c>
      <c r="G63" s="114"/>
      <c r="H63" s="113"/>
      <c r="I63" s="113"/>
      <c r="J63" s="113"/>
      <c r="K63" s="79"/>
      <c r="L63" s="78"/>
    </row>
    <row r="64" spans="1:12" s="68" customFormat="1" ht="33.75" x14ac:dyDescent="0.2">
      <c r="A64" s="69" t="s">
        <v>7</v>
      </c>
      <c r="B64" s="111"/>
      <c r="C64" s="112"/>
      <c r="D64" s="112"/>
      <c r="E64" s="112"/>
      <c r="F64" s="87" t="s">
        <v>167</v>
      </c>
      <c r="G64" s="114"/>
      <c r="H64" s="113"/>
      <c r="I64" s="113"/>
      <c r="J64" s="113"/>
      <c r="K64" s="79"/>
      <c r="L64" s="78"/>
    </row>
    <row r="65" spans="1:12" s="68" customFormat="1" ht="112.5" x14ac:dyDescent="0.2">
      <c r="A65" s="69" t="s">
        <v>8</v>
      </c>
      <c r="B65" s="111"/>
      <c r="C65" s="112"/>
      <c r="D65" s="112"/>
      <c r="E65" s="112"/>
      <c r="F65" s="87" t="s">
        <v>164</v>
      </c>
      <c r="G65" s="114"/>
      <c r="H65" s="113"/>
      <c r="I65" s="113"/>
      <c r="J65" s="113"/>
      <c r="K65" s="79"/>
      <c r="L65" s="78"/>
    </row>
    <row r="66" spans="1:12" s="68" customFormat="1" ht="22.5" x14ac:dyDescent="0.2">
      <c r="A66" s="69" t="s">
        <v>119</v>
      </c>
      <c r="B66" s="108">
        <v>303</v>
      </c>
      <c r="C66" s="109" t="s">
        <v>168</v>
      </c>
      <c r="D66" s="109"/>
      <c r="E66" s="109" t="s">
        <v>143</v>
      </c>
      <c r="F66" s="87" t="s">
        <v>169</v>
      </c>
      <c r="G66" s="115" t="s">
        <v>161</v>
      </c>
      <c r="H66" s="110">
        <v>5337.9359999999997</v>
      </c>
      <c r="I66" s="110"/>
      <c r="J66" s="110" t="str">
        <f>IF(ISNUMBER(I66),ROUND(H66*I66,3),"")</f>
        <v/>
      </c>
      <c r="K66" s="80"/>
      <c r="L66" s="77">
        <f>ROUND(H66*K66,2)</f>
        <v>0</v>
      </c>
    </row>
    <row r="67" spans="1:12" s="68" customFormat="1" x14ac:dyDescent="0.2">
      <c r="A67" s="69" t="s">
        <v>5</v>
      </c>
      <c r="B67" s="111"/>
      <c r="C67" s="112"/>
      <c r="D67" s="112"/>
      <c r="E67" s="112"/>
      <c r="F67" s="87" t="s">
        <v>162</v>
      </c>
      <c r="G67" s="114"/>
      <c r="H67" s="113"/>
      <c r="I67" s="113"/>
      <c r="J67" s="113"/>
      <c r="K67" s="79"/>
      <c r="L67" s="78"/>
    </row>
    <row r="68" spans="1:12" s="68" customFormat="1" ht="22.5" x14ac:dyDescent="0.2">
      <c r="A68" s="69" t="s">
        <v>7</v>
      </c>
      <c r="B68" s="111"/>
      <c r="C68" s="112"/>
      <c r="D68" s="112"/>
      <c r="E68" s="112"/>
      <c r="F68" s="87" t="s">
        <v>170</v>
      </c>
      <c r="G68" s="114"/>
      <c r="H68" s="113"/>
      <c r="I68" s="113"/>
      <c r="J68" s="113"/>
      <c r="K68" s="79"/>
      <c r="L68" s="78"/>
    </row>
    <row r="69" spans="1:12" ht="112.5" x14ac:dyDescent="0.2">
      <c r="A69" s="1" t="s">
        <v>8</v>
      </c>
      <c r="B69" s="111"/>
      <c r="C69" s="112"/>
      <c r="D69" s="112"/>
      <c r="E69" s="112"/>
      <c r="F69" s="87" t="s">
        <v>164</v>
      </c>
      <c r="G69" s="114"/>
      <c r="H69" s="113"/>
      <c r="I69" s="113"/>
      <c r="J69" s="113"/>
      <c r="K69" s="79"/>
      <c r="L69" s="78"/>
    </row>
    <row r="70" spans="1:12" ht="22.5" x14ac:dyDescent="0.2">
      <c r="A70" s="1" t="s">
        <v>119</v>
      </c>
      <c r="B70" s="108">
        <v>304</v>
      </c>
      <c r="C70" s="109" t="s">
        <v>171</v>
      </c>
      <c r="D70" s="109"/>
      <c r="E70" s="109" t="s">
        <v>143</v>
      </c>
      <c r="F70" s="87" t="s">
        <v>172</v>
      </c>
      <c r="G70" s="115" t="s">
        <v>161</v>
      </c>
      <c r="H70" s="110">
        <v>276.32499999999999</v>
      </c>
      <c r="I70" s="110"/>
      <c r="J70" s="110" t="str">
        <f>IF(ISNUMBER(I70),ROUND(H70*I70,3),"")</f>
        <v/>
      </c>
      <c r="K70" s="80"/>
      <c r="L70" s="77">
        <f>ROUND(H70*K70,2)</f>
        <v>0</v>
      </c>
    </row>
    <row r="71" spans="1:12" x14ac:dyDescent="0.2">
      <c r="A71" s="1" t="s">
        <v>5</v>
      </c>
      <c r="B71" s="111"/>
      <c r="C71" s="112"/>
      <c r="D71" s="112"/>
      <c r="E71" s="112"/>
      <c r="F71" s="87" t="s">
        <v>162</v>
      </c>
      <c r="G71" s="114"/>
      <c r="H71" s="113"/>
      <c r="I71" s="113"/>
      <c r="J71" s="113"/>
      <c r="K71" s="79"/>
      <c r="L71" s="78"/>
    </row>
    <row r="72" spans="1:12" ht="22.5" x14ac:dyDescent="0.2">
      <c r="A72" s="1" t="s">
        <v>7</v>
      </c>
      <c r="B72" s="111"/>
      <c r="C72" s="112"/>
      <c r="D72" s="112"/>
      <c r="E72" s="112"/>
      <c r="F72" s="87" t="s">
        <v>173</v>
      </c>
      <c r="G72" s="114"/>
      <c r="H72" s="113"/>
      <c r="I72" s="113"/>
      <c r="J72" s="113"/>
      <c r="K72" s="79"/>
      <c r="L72" s="78"/>
    </row>
    <row r="73" spans="1:12" ht="112.5" x14ac:dyDescent="0.2">
      <c r="A73" s="1" t="s">
        <v>8</v>
      </c>
      <c r="B73" s="111"/>
      <c r="C73" s="112"/>
      <c r="D73" s="112"/>
      <c r="E73" s="112"/>
      <c r="F73" s="87" t="s">
        <v>164</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389</v>
      </c>
      <c r="D75" s="121"/>
      <c r="E75" s="121"/>
      <c r="F75" s="121" t="s">
        <v>141</v>
      </c>
      <c r="G75" s="122"/>
      <c r="H75" s="123"/>
      <c r="I75" s="123"/>
      <c r="J75" s="123">
        <f>SUBTOTAL(9,J42:J74)</f>
        <v>581.7879999999999</v>
      </c>
      <c r="K75" s="85"/>
      <c r="L75" s="86">
        <f>SUBTOTAL(9,L42:L74)</f>
        <v>0</v>
      </c>
    </row>
    <row r="76" spans="1:12" ht="12" thickBot="1" x14ac:dyDescent="0.25">
      <c r="A76" s="1"/>
      <c r="B76" s="124"/>
      <c r="C76" s="125"/>
      <c r="D76" s="125"/>
      <c r="E76" s="125"/>
      <c r="F76" s="125"/>
      <c r="G76" s="126"/>
      <c r="H76" s="127"/>
      <c r="I76" s="128"/>
      <c r="J76" s="127"/>
      <c r="K76" s="76"/>
      <c r="L76" s="76"/>
    </row>
    <row r="77" spans="1:12" x14ac:dyDescent="0.2">
      <c r="A77" s="1" t="s">
        <v>115</v>
      </c>
      <c r="B77" s="105" t="s">
        <v>116</v>
      </c>
      <c r="C77" s="106" t="s">
        <v>174</v>
      </c>
      <c r="D77" s="106"/>
      <c r="E77" s="106"/>
      <c r="F77" s="106" t="s">
        <v>175</v>
      </c>
      <c r="G77" s="129"/>
      <c r="H77" s="107"/>
      <c r="I77" s="107"/>
      <c r="J77" s="107"/>
      <c r="K77" s="83"/>
      <c r="L77" s="84"/>
    </row>
    <row r="78" spans="1:12" ht="22.5" x14ac:dyDescent="0.2">
      <c r="A78" s="1" t="s">
        <v>119</v>
      </c>
      <c r="B78" s="108">
        <v>19</v>
      </c>
      <c r="C78" s="109" t="s">
        <v>176</v>
      </c>
      <c r="D78" s="109"/>
      <c r="E78" s="109" t="s">
        <v>121</v>
      </c>
      <c r="F78" s="87" t="s">
        <v>177</v>
      </c>
      <c r="G78" s="115" t="s">
        <v>178</v>
      </c>
      <c r="H78" s="110">
        <v>6821.5</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179</v>
      </c>
      <c r="G80" s="114"/>
      <c r="H80" s="113"/>
      <c r="I80" s="113"/>
      <c r="J80" s="113"/>
      <c r="K80" s="79"/>
      <c r="L80" s="78"/>
    </row>
    <row r="81" spans="1:12" x14ac:dyDescent="0.2">
      <c r="A81" s="1" t="s">
        <v>8</v>
      </c>
      <c r="B81" s="111"/>
      <c r="C81" s="112"/>
      <c r="D81" s="112"/>
      <c r="E81" s="112"/>
      <c r="F81" s="87" t="s">
        <v>125</v>
      </c>
      <c r="G81" s="114"/>
      <c r="H81" s="113"/>
      <c r="I81" s="113"/>
      <c r="J81" s="113"/>
      <c r="K81" s="79"/>
      <c r="L81" s="78"/>
    </row>
    <row r="82" spans="1:12" ht="22.5" x14ac:dyDescent="0.2">
      <c r="A82" s="1" t="s">
        <v>119</v>
      </c>
      <c r="B82" s="108">
        <v>20</v>
      </c>
      <c r="C82" s="109" t="s">
        <v>180</v>
      </c>
      <c r="D82" s="109"/>
      <c r="E82" s="109" t="s">
        <v>121</v>
      </c>
      <c r="F82" s="87" t="s">
        <v>181</v>
      </c>
      <c r="G82" s="115" t="s">
        <v>178</v>
      </c>
      <c r="H82" s="110">
        <v>18.100000000000001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182</v>
      </c>
      <c r="G84" s="114"/>
      <c r="H84" s="113"/>
      <c r="I84" s="113"/>
      <c r="J84" s="113"/>
      <c r="K84" s="79"/>
      <c r="L84" s="78"/>
    </row>
    <row r="85" spans="1:12" x14ac:dyDescent="0.2">
      <c r="A85" s="1" t="s">
        <v>8</v>
      </c>
      <c r="B85" s="111"/>
      <c r="C85" s="112"/>
      <c r="D85" s="112"/>
      <c r="E85" s="112"/>
      <c r="F85" s="87" t="s">
        <v>125</v>
      </c>
      <c r="G85" s="114"/>
      <c r="H85" s="113"/>
      <c r="I85" s="113"/>
      <c r="J85" s="113"/>
      <c r="K85" s="79"/>
      <c r="L85" s="78"/>
    </row>
    <row r="86" spans="1:12" ht="22.5" x14ac:dyDescent="0.2">
      <c r="A86" s="1" t="s">
        <v>119</v>
      </c>
      <c r="B86" s="108">
        <v>21</v>
      </c>
      <c r="C86" s="109" t="s">
        <v>183</v>
      </c>
      <c r="D86" s="109"/>
      <c r="E86" s="109" t="s">
        <v>184</v>
      </c>
      <c r="F86" s="87" t="s">
        <v>185</v>
      </c>
      <c r="G86" s="115" t="s">
        <v>186</v>
      </c>
      <c r="H86" s="110">
        <v>469.13499999999999</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187</v>
      </c>
      <c r="G88" s="114"/>
      <c r="H88" s="113"/>
      <c r="I88" s="113"/>
      <c r="J88" s="113"/>
      <c r="K88" s="79"/>
      <c r="L88" s="78"/>
    </row>
    <row r="89" spans="1:12" ht="326.25" x14ac:dyDescent="0.2">
      <c r="A89" s="1" t="s">
        <v>8</v>
      </c>
      <c r="B89" s="111"/>
      <c r="C89" s="112"/>
      <c r="D89" s="112"/>
      <c r="E89" s="112"/>
      <c r="F89" s="87" t="s">
        <v>188</v>
      </c>
      <c r="G89" s="114"/>
      <c r="H89" s="113"/>
      <c r="I89" s="113"/>
      <c r="J89" s="113"/>
      <c r="K89" s="79"/>
      <c r="L89" s="78"/>
    </row>
    <row r="90" spans="1:12" ht="22.5" x14ac:dyDescent="0.2">
      <c r="A90" s="1" t="s">
        <v>119</v>
      </c>
      <c r="B90" s="108">
        <v>22</v>
      </c>
      <c r="C90" s="109" t="s">
        <v>189</v>
      </c>
      <c r="D90" s="109"/>
      <c r="E90" s="109" t="s">
        <v>184</v>
      </c>
      <c r="F90" s="87" t="s">
        <v>190</v>
      </c>
      <c r="G90" s="115" t="s">
        <v>186</v>
      </c>
      <c r="H90" s="110">
        <v>390.00099999999998</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191</v>
      </c>
      <c r="G92" s="114"/>
      <c r="H92" s="113"/>
      <c r="I92" s="113"/>
      <c r="J92" s="113"/>
      <c r="K92" s="79"/>
      <c r="L92" s="78"/>
    </row>
    <row r="93" spans="1:12" ht="326.25" x14ac:dyDescent="0.2">
      <c r="A93" s="1" t="s">
        <v>8</v>
      </c>
      <c r="B93" s="111"/>
      <c r="C93" s="112"/>
      <c r="D93" s="112"/>
      <c r="E93" s="112"/>
      <c r="F93" s="87" t="s">
        <v>192</v>
      </c>
      <c r="G93" s="114"/>
      <c r="H93" s="113"/>
      <c r="I93" s="113"/>
      <c r="J93" s="113"/>
      <c r="K93" s="79"/>
      <c r="L93" s="78"/>
    </row>
    <row r="94" spans="1:12" ht="22.5" x14ac:dyDescent="0.2">
      <c r="A94" s="1" t="s">
        <v>119</v>
      </c>
      <c r="B94" s="108">
        <v>23</v>
      </c>
      <c r="C94" s="109" t="s">
        <v>193</v>
      </c>
      <c r="D94" s="109"/>
      <c r="E94" s="109" t="s">
        <v>184</v>
      </c>
      <c r="F94" s="87" t="s">
        <v>194</v>
      </c>
      <c r="G94" s="115" t="s">
        <v>186</v>
      </c>
      <c r="H94" s="110">
        <v>59.481000000000002</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195</v>
      </c>
      <c r="G96" s="114"/>
      <c r="H96" s="113"/>
      <c r="I96" s="113"/>
      <c r="J96" s="113"/>
      <c r="K96" s="79"/>
      <c r="L96" s="78"/>
    </row>
    <row r="97" spans="1:12" ht="337.5" x14ac:dyDescent="0.2">
      <c r="A97" s="1" t="s">
        <v>8</v>
      </c>
      <c r="B97" s="111"/>
      <c r="C97" s="112"/>
      <c r="D97" s="112"/>
      <c r="E97" s="112"/>
      <c r="F97" s="87" t="s">
        <v>196</v>
      </c>
      <c r="G97" s="114"/>
      <c r="H97" s="113"/>
      <c r="I97" s="113"/>
      <c r="J97" s="113"/>
      <c r="K97" s="79"/>
      <c r="L97" s="78"/>
    </row>
    <row r="98" spans="1:12" ht="22.5" x14ac:dyDescent="0.2">
      <c r="A98" s="1" t="s">
        <v>119</v>
      </c>
      <c r="B98" s="108">
        <v>24</v>
      </c>
      <c r="C98" s="109" t="s">
        <v>197</v>
      </c>
      <c r="D98" s="109"/>
      <c r="E98" s="109" t="s">
        <v>184</v>
      </c>
      <c r="F98" s="87" t="s">
        <v>198</v>
      </c>
      <c r="G98" s="115" t="s">
        <v>186</v>
      </c>
      <c r="H98" s="110">
        <v>81.944000000000003</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199</v>
      </c>
      <c r="G100" s="114"/>
      <c r="H100" s="113"/>
      <c r="I100" s="113"/>
      <c r="J100" s="113"/>
      <c r="K100" s="79"/>
      <c r="L100" s="78"/>
    </row>
    <row r="101" spans="1:12" ht="348.75" x14ac:dyDescent="0.2">
      <c r="A101" s="1" t="s">
        <v>8</v>
      </c>
      <c r="B101" s="111"/>
      <c r="C101" s="112"/>
      <c r="D101" s="112"/>
      <c r="E101" s="112"/>
      <c r="F101" s="87" t="s">
        <v>200</v>
      </c>
      <c r="G101" s="114"/>
      <c r="H101" s="113"/>
      <c r="I101" s="113"/>
      <c r="J101" s="113"/>
      <c r="K101" s="79"/>
      <c r="L101" s="78"/>
    </row>
    <row r="102" spans="1:12" ht="22.5" x14ac:dyDescent="0.2">
      <c r="A102" s="1" t="s">
        <v>119</v>
      </c>
      <c r="B102" s="108">
        <v>25</v>
      </c>
      <c r="C102" s="109" t="s">
        <v>201</v>
      </c>
      <c r="D102" s="109"/>
      <c r="E102" s="109" t="s">
        <v>184</v>
      </c>
      <c r="F102" s="87" t="s">
        <v>202</v>
      </c>
      <c r="G102" s="115" t="s">
        <v>186</v>
      </c>
      <c r="H102" s="110">
        <v>6.3280000000000003</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203</v>
      </c>
      <c r="G104" s="114"/>
      <c r="H104" s="113"/>
      <c r="I104" s="113"/>
      <c r="J104" s="113"/>
      <c r="K104" s="79"/>
      <c r="L104" s="78"/>
    </row>
    <row r="105" spans="1:12" x14ac:dyDescent="0.2">
      <c r="A105" s="1" t="s">
        <v>8</v>
      </c>
      <c r="B105" s="111"/>
      <c r="C105" s="112"/>
      <c r="D105" s="112"/>
      <c r="E105" s="112"/>
      <c r="F105" s="87"/>
      <c r="G105" s="114"/>
      <c r="H105" s="113"/>
      <c r="I105" s="113"/>
      <c r="J105" s="113"/>
      <c r="K105" s="79"/>
      <c r="L105" s="78"/>
    </row>
    <row r="106" spans="1:12" ht="22.5" x14ac:dyDescent="0.2">
      <c r="A106" s="1" t="s">
        <v>119</v>
      </c>
      <c r="B106" s="108">
        <v>26</v>
      </c>
      <c r="C106" s="109" t="s">
        <v>204</v>
      </c>
      <c r="D106" s="109"/>
      <c r="E106" s="109" t="s">
        <v>184</v>
      </c>
      <c r="F106" s="87" t="s">
        <v>205</v>
      </c>
      <c r="G106" s="115" t="s">
        <v>186</v>
      </c>
      <c r="H106" s="110">
        <v>9.6519999999999992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206</v>
      </c>
      <c r="G108" s="114"/>
      <c r="H108" s="113"/>
      <c r="I108" s="113"/>
      <c r="J108" s="113"/>
      <c r="K108" s="79"/>
      <c r="L108" s="78"/>
    </row>
    <row r="109" spans="1:12" ht="348.75" x14ac:dyDescent="0.2">
      <c r="A109" s="1" t="s">
        <v>8</v>
      </c>
      <c r="B109" s="111"/>
      <c r="C109" s="112"/>
      <c r="D109" s="112"/>
      <c r="E109" s="112"/>
      <c r="F109" s="87" t="s">
        <v>207</v>
      </c>
      <c r="G109" s="114"/>
      <c r="H109" s="113"/>
      <c r="I109" s="113"/>
      <c r="J109" s="113"/>
      <c r="K109" s="79"/>
      <c r="L109" s="78"/>
    </row>
    <row r="110" spans="1:12" ht="22.5" x14ac:dyDescent="0.2">
      <c r="A110" s="1" t="s">
        <v>119</v>
      </c>
      <c r="B110" s="108">
        <v>27</v>
      </c>
      <c r="C110" s="109" t="s">
        <v>208</v>
      </c>
      <c r="D110" s="109"/>
      <c r="E110" s="109" t="s">
        <v>121</v>
      </c>
      <c r="F110" s="87" t="s">
        <v>209</v>
      </c>
      <c r="G110" s="115" t="s">
        <v>186</v>
      </c>
      <c r="H110" s="110">
        <v>724.154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210</v>
      </c>
      <c r="G112" s="114"/>
      <c r="H112" s="113"/>
      <c r="I112" s="113"/>
      <c r="J112" s="113"/>
      <c r="K112" s="79"/>
      <c r="L112" s="78"/>
    </row>
    <row r="113" spans="1:12" x14ac:dyDescent="0.2">
      <c r="A113" s="1" t="s">
        <v>8</v>
      </c>
      <c r="B113" s="111"/>
      <c r="C113" s="112"/>
      <c r="D113" s="112"/>
      <c r="E113" s="112"/>
      <c r="F113" s="87" t="s">
        <v>125</v>
      </c>
      <c r="G113" s="114"/>
      <c r="H113" s="113"/>
      <c r="I113" s="113"/>
      <c r="J113" s="113"/>
      <c r="K113" s="79"/>
      <c r="L113" s="78"/>
    </row>
    <row r="114" spans="1:12" ht="22.5" x14ac:dyDescent="0.2">
      <c r="A114" s="1" t="s">
        <v>119</v>
      </c>
      <c r="B114" s="108">
        <v>28</v>
      </c>
      <c r="C114" s="109" t="s">
        <v>211</v>
      </c>
      <c r="D114" s="109"/>
      <c r="E114" s="109" t="s">
        <v>121</v>
      </c>
      <c r="F114" s="87" t="s">
        <v>212</v>
      </c>
      <c r="G114" s="115" t="s">
        <v>145</v>
      </c>
      <c r="H114" s="110">
        <v>1</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213</v>
      </c>
      <c r="G116" s="114"/>
      <c r="H116" s="113"/>
      <c r="I116" s="113"/>
      <c r="J116" s="113"/>
      <c r="K116" s="79"/>
      <c r="L116" s="78"/>
    </row>
    <row r="117" spans="1:12" x14ac:dyDescent="0.2">
      <c r="A117" s="1" t="s">
        <v>8</v>
      </c>
      <c r="B117" s="111"/>
      <c r="C117" s="112"/>
      <c r="D117" s="112"/>
      <c r="E117" s="112"/>
      <c r="F117" s="87" t="s">
        <v>125</v>
      </c>
      <c r="G117" s="114"/>
      <c r="H117" s="113"/>
      <c r="I117" s="113"/>
      <c r="J117" s="113"/>
      <c r="K117" s="79"/>
      <c r="L117" s="78"/>
    </row>
    <row r="118" spans="1:12" ht="22.5" x14ac:dyDescent="0.2">
      <c r="A118" s="1" t="s">
        <v>119</v>
      </c>
      <c r="B118" s="108">
        <v>29</v>
      </c>
      <c r="C118" s="109" t="s">
        <v>214</v>
      </c>
      <c r="D118" s="109"/>
      <c r="E118" s="109" t="s">
        <v>121</v>
      </c>
      <c r="F118" s="87" t="s">
        <v>215</v>
      </c>
      <c r="G118" s="115" t="s">
        <v>145</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216</v>
      </c>
      <c r="G120" s="114"/>
      <c r="H120" s="113"/>
      <c r="I120" s="113"/>
      <c r="J120" s="113"/>
      <c r="K120" s="79"/>
      <c r="L120" s="78"/>
    </row>
    <row r="121" spans="1:12" x14ac:dyDescent="0.2">
      <c r="A121" s="1" t="s">
        <v>8</v>
      </c>
      <c r="B121" s="111"/>
      <c r="C121" s="112"/>
      <c r="D121" s="112"/>
      <c r="E121" s="112"/>
      <c r="F121" s="87" t="s">
        <v>125</v>
      </c>
      <c r="G121" s="114"/>
      <c r="H121" s="113"/>
      <c r="I121" s="113"/>
      <c r="J121" s="113"/>
      <c r="K121" s="79"/>
      <c r="L121" s="78"/>
    </row>
    <row r="122" spans="1:12" ht="22.5" x14ac:dyDescent="0.2">
      <c r="A122" s="1" t="s">
        <v>119</v>
      </c>
      <c r="B122" s="108">
        <v>30</v>
      </c>
      <c r="C122" s="109" t="s">
        <v>217</v>
      </c>
      <c r="D122" s="109"/>
      <c r="E122" s="109" t="s">
        <v>121</v>
      </c>
      <c r="F122" s="87" t="s">
        <v>218</v>
      </c>
      <c r="G122" s="115" t="s">
        <v>145</v>
      </c>
      <c r="H122" s="110">
        <v>5</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219</v>
      </c>
      <c r="G124" s="114"/>
      <c r="H124" s="113"/>
      <c r="I124" s="113"/>
      <c r="J124" s="113"/>
      <c r="K124" s="79"/>
      <c r="L124" s="78"/>
    </row>
    <row r="125" spans="1:12" x14ac:dyDescent="0.2">
      <c r="A125" s="1" t="s">
        <v>8</v>
      </c>
      <c r="B125" s="111"/>
      <c r="C125" s="112"/>
      <c r="D125" s="112"/>
      <c r="E125" s="112"/>
      <c r="F125" s="87" t="s">
        <v>125</v>
      </c>
      <c r="G125" s="114"/>
      <c r="H125" s="113"/>
      <c r="I125" s="113"/>
      <c r="J125" s="113"/>
      <c r="K125" s="79"/>
      <c r="L125" s="78"/>
    </row>
    <row r="126" spans="1:12" ht="22.5" x14ac:dyDescent="0.2">
      <c r="A126" s="1" t="s">
        <v>119</v>
      </c>
      <c r="B126" s="108">
        <v>31</v>
      </c>
      <c r="C126" s="109" t="s">
        <v>220</v>
      </c>
      <c r="D126" s="109"/>
      <c r="E126" s="109" t="s">
        <v>121</v>
      </c>
      <c r="F126" s="87" t="s">
        <v>221</v>
      </c>
      <c r="G126" s="115" t="s">
        <v>145</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222</v>
      </c>
      <c r="G128" s="114"/>
      <c r="H128" s="113"/>
      <c r="I128" s="113"/>
      <c r="J128" s="113"/>
      <c r="K128" s="79"/>
      <c r="L128" s="78"/>
    </row>
    <row r="129" spans="1:12" x14ac:dyDescent="0.2">
      <c r="A129" s="1" t="s">
        <v>8</v>
      </c>
      <c r="B129" s="111"/>
      <c r="C129" s="112"/>
      <c r="D129" s="112"/>
      <c r="E129" s="112"/>
      <c r="F129" s="87" t="s">
        <v>125</v>
      </c>
      <c r="G129" s="114"/>
      <c r="H129" s="113"/>
      <c r="I129" s="113"/>
      <c r="J129" s="113"/>
      <c r="K129" s="79"/>
      <c r="L129" s="78"/>
    </row>
    <row r="130" spans="1:12" ht="22.5" x14ac:dyDescent="0.2">
      <c r="A130" s="1" t="s">
        <v>119</v>
      </c>
      <c r="B130" s="108">
        <v>32</v>
      </c>
      <c r="C130" s="109" t="s">
        <v>223</v>
      </c>
      <c r="D130" s="109"/>
      <c r="E130" s="109" t="s">
        <v>121</v>
      </c>
      <c r="F130" s="87" t="s">
        <v>224</v>
      </c>
      <c r="G130" s="115" t="s">
        <v>225</v>
      </c>
      <c r="H130" s="110">
        <v>1</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226</v>
      </c>
      <c r="G132" s="114"/>
      <c r="H132" s="113"/>
      <c r="I132" s="113"/>
      <c r="J132" s="113"/>
      <c r="K132" s="79"/>
      <c r="L132" s="78"/>
    </row>
    <row r="133" spans="1:12" x14ac:dyDescent="0.2">
      <c r="A133" s="1" t="s">
        <v>8</v>
      </c>
      <c r="B133" s="111"/>
      <c r="C133" s="112"/>
      <c r="D133" s="112"/>
      <c r="E133" s="112"/>
      <c r="F133" s="87" t="s">
        <v>125</v>
      </c>
      <c r="G133" s="114"/>
      <c r="H133" s="113"/>
      <c r="I133" s="113"/>
      <c r="J133" s="113"/>
      <c r="K133" s="79"/>
      <c r="L133" s="78"/>
    </row>
    <row r="134" spans="1:12" ht="22.5" x14ac:dyDescent="0.2">
      <c r="A134" s="1" t="s">
        <v>119</v>
      </c>
      <c r="B134" s="108">
        <v>33</v>
      </c>
      <c r="C134" s="109" t="s">
        <v>227</v>
      </c>
      <c r="D134" s="109"/>
      <c r="E134" s="109" t="s">
        <v>121</v>
      </c>
      <c r="F134" s="87" t="s">
        <v>228</v>
      </c>
      <c r="G134" s="115" t="s">
        <v>225</v>
      </c>
      <c r="H134" s="110">
        <v>7</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229</v>
      </c>
      <c r="G136" s="114"/>
      <c r="H136" s="113"/>
      <c r="I136" s="113"/>
      <c r="J136" s="113"/>
      <c r="K136" s="79"/>
      <c r="L136" s="78"/>
    </row>
    <row r="137" spans="1:12" x14ac:dyDescent="0.2">
      <c r="A137" s="1" t="s">
        <v>8</v>
      </c>
      <c r="B137" s="111"/>
      <c r="C137" s="112"/>
      <c r="D137" s="112"/>
      <c r="E137" s="112"/>
      <c r="F137" s="87" t="s">
        <v>125</v>
      </c>
      <c r="G137" s="114"/>
      <c r="H137" s="113"/>
      <c r="I137" s="113"/>
      <c r="J137" s="113"/>
      <c r="K137" s="79"/>
      <c r="L137" s="78"/>
    </row>
    <row r="138" spans="1:12" ht="22.5" x14ac:dyDescent="0.2">
      <c r="A138" s="1" t="s">
        <v>119</v>
      </c>
      <c r="B138" s="108">
        <v>34</v>
      </c>
      <c r="C138" s="109" t="s">
        <v>230</v>
      </c>
      <c r="D138" s="109"/>
      <c r="E138" s="109" t="s">
        <v>121</v>
      </c>
      <c r="F138" s="87" t="s">
        <v>231</v>
      </c>
      <c r="G138" s="115" t="s">
        <v>145</v>
      </c>
      <c r="H138" s="110">
        <v>8</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232</v>
      </c>
      <c r="G140" s="114"/>
      <c r="H140" s="113"/>
      <c r="I140" s="113"/>
      <c r="J140" s="113"/>
      <c r="K140" s="79"/>
      <c r="L140" s="78"/>
    </row>
    <row r="141" spans="1:12" x14ac:dyDescent="0.2">
      <c r="A141" s="1" t="s">
        <v>8</v>
      </c>
      <c r="B141" s="111"/>
      <c r="C141" s="112"/>
      <c r="D141" s="112"/>
      <c r="E141" s="112"/>
      <c r="F141" s="87" t="s">
        <v>125</v>
      </c>
      <c r="G141" s="114"/>
      <c r="H141" s="113"/>
      <c r="I141" s="113"/>
      <c r="J141" s="113"/>
      <c r="K141" s="79"/>
      <c r="L141" s="78"/>
    </row>
    <row r="142" spans="1:12" ht="22.5" x14ac:dyDescent="0.2">
      <c r="A142" s="1" t="s">
        <v>119</v>
      </c>
      <c r="B142" s="108">
        <v>35</v>
      </c>
      <c r="C142" s="109" t="s">
        <v>233</v>
      </c>
      <c r="D142" s="109"/>
      <c r="E142" s="109" t="s">
        <v>121</v>
      </c>
      <c r="F142" s="87" t="s">
        <v>234</v>
      </c>
      <c r="G142" s="115" t="s">
        <v>225</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235</v>
      </c>
      <c r="G144" s="114"/>
      <c r="H144" s="113"/>
      <c r="I144" s="113"/>
      <c r="J144" s="113"/>
      <c r="K144" s="79"/>
      <c r="L144" s="78"/>
    </row>
    <row r="145" spans="1:12" x14ac:dyDescent="0.2">
      <c r="A145" s="1" t="s">
        <v>8</v>
      </c>
      <c r="B145" s="111"/>
      <c r="C145" s="112"/>
      <c r="D145" s="112"/>
      <c r="E145" s="112"/>
      <c r="F145" s="87" t="s">
        <v>125</v>
      </c>
      <c r="G145" s="114"/>
      <c r="H145" s="113"/>
      <c r="I145" s="113"/>
      <c r="J145" s="113"/>
      <c r="K145" s="79"/>
      <c r="L145" s="78"/>
    </row>
    <row r="146" spans="1:12" ht="22.5" x14ac:dyDescent="0.2">
      <c r="A146" s="1" t="s">
        <v>119</v>
      </c>
      <c r="B146" s="108">
        <v>36</v>
      </c>
      <c r="C146" s="109" t="s">
        <v>236</v>
      </c>
      <c r="D146" s="109"/>
      <c r="E146" s="109" t="s">
        <v>121</v>
      </c>
      <c r="F146" s="87" t="s">
        <v>237</v>
      </c>
      <c r="G146" s="115" t="s">
        <v>145</v>
      </c>
      <c r="H146" s="110">
        <v>2</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238</v>
      </c>
      <c r="G148" s="114"/>
      <c r="H148" s="113"/>
      <c r="I148" s="113"/>
      <c r="J148" s="113"/>
      <c r="K148" s="79"/>
      <c r="L148" s="78"/>
    </row>
    <row r="149" spans="1:12" x14ac:dyDescent="0.2">
      <c r="A149" s="1" t="s">
        <v>8</v>
      </c>
      <c r="B149" s="111"/>
      <c r="C149" s="112"/>
      <c r="D149" s="112"/>
      <c r="E149" s="112"/>
      <c r="F149" s="87" t="s">
        <v>125</v>
      </c>
      <c r="G149" s="114"/>
      <c r="H149" s="113"/>
      <c r="I149" s="113"/>
      <c r="J149" s="113"/>
      <c r="K149" s="79"/>
      <c r="L149" s="78"/>
    </row>
    <row r="150" spans="1:12" ht="22.5" x14ac:dyDescent="0.2">
      <c r="A150" s="1" t="s">
        <v>119</v>
      </c>
      <c r="B150" s="108">
        <v>37</v>
      </c>
      <c r="C150" s="109" t="s">
        <v>239</v>
      </c>
      <c r="D150" s="109"/>
      <c r="E150" s="109" t="s">
        <v>121</v>
      </c>
      <c r="F150" s="87" t="s">
        <v>240</v>
      </c>
      <c r="G150" s="115" t="s">
        <v>225</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241</v>
      </c>
      <c r="G152" s="114"/>
      <c r="H152" s="113"/>
      <c r="I152" s="113"/>
      <c r="J152" s="113"/>
      <c r="K152" s="79"/>
      <c r="L152" s="78"/>
    </row>
    <row r="153" spans="1:12" x14ac:dyDescent="0.2">
      <c r="A153" s="1" t="s">
        <v>8</v>
      </c>
      <c r="B153" s="111"/>
      <c r="C153" s="112"/>
      <c r="D153" s="112"/>
      <c r="E153" s="112"/>
      <c r="F153" s="87" t="s">
        <v>125</v>
      </c>
      <c r="G153" s="114"/>
      <c r="H153" s="113"/>
      <c r="I153" s="113"/>
      <c r="J153" s="113"/>
      <c r="K153" s="79"/>
      <c r="L153" s="78"/>
    </row>
    <row r="154" spans="1:12" ht="22.5" x14ac:dyDescent="0.2">
      <c r="A154" s="1" t="s">
        <v>119</v>
      </c>
      <c r="B154" s="108">
        <v>38</v>
      </c>
      <c r="C154" s="109" t="s">
        <v>242</v>
      </c>
      <c r="D154" s="109"/>
      <c r="E154" s="109" t="s">
        <v>121</v>
      </c>
      <c r="F154" s="87" t="s">
        <v>243</v>
      </c>
      <c r="G154" s="115" t="s">
        <v>145</v>
      </c>
      <c r="H154" s="110">
        <v>18</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244</v>
      </c>
      <c r="G156" s="114"/>
      <c r="H156" s="113"/>
      <c r="I156" s="113"/>
      <c r="J156" s="113"/>
      <c r="K156" s="79"/>
      <c r="L156" s="78"/>
    </row>
    <row r="157" spans="1:12" x14ac:dyDescent="0.2">
      <c r="A157" s="1" t="s">
        <v>8</v>
      </c>
      <c r="B157" s="111"/>
      <c r="C157" s="112"/>
      <c r="D157" s="112"/>
      <c r="E157" s="112"/>
      <c r="F157" s="87" t="s">
        <v>125</v>
      </c>
      <c r="G157" s="114"/>
      <c r="H157" s="113"/>
      <c r="I157" s="113"/>
      <c r="J157" s="113"/>
      <c r="K157" s="79"/>
      <c r="L157" s="78"/>
    </row>
    <row r="158" spans="1:12" ht="22.5" x14ac:dyDescent="0.2">
      <c r="A158" s="1" t="s">
        <v>119</v>
      </c>
      <c r="B158" s="108">
        <v>39</v>
      </c>
      <c r="C158" s="109" t="s">
        <v>245</v>
      </c>
      <c r="D158" s="109"/>
      <c r="E158" s="109" t="s">
        <v>121</v>
      </c>
      <c r="F158" s="87" t="s">
        <v>246</v>
      </c>
      <c r="G158" s="115" t="s">
        <v>145</v>
      </c>
      <c r="H158" s="110">
        <v>18</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247</v>
      </c>
      <c r="G160" s="114"/>
      <c r="H160" s="113"/>
      <c r="I160" s="113"/>
      <c r="J160" s="113"/>
      <c r="K160" s="79"/>
      <c r="L160" s="78"/>
    </row>
    <row r="161" spans="1:12" x14ac:dyDescent="0.2">
      <c r="A161" s="1" t="s">
        <v>8</v>
      </c>
      <c r="B161" s="111"/>
      <c r="C161" s="112"/>
      <c r="D161" s="112"/>
      <c r="E161" s="112"/>
      <c r="F161" s="87" t="s">
        <v>125</v>
      </c>
      <c r="G161" s="114"/>
      <c r="H161" s="113"/>
      <c r="I161" s="113"/>
      <c r="J161" s="113"/>
      <c r="K161" s="79"/>
      <c r="L161" s="78"/>
    </row>
    <row r="162" spans="1:12" ht="22.5" x14ac:dyDescent="0.2">
      <c r="A162" s="1" t="s">
        <v>119</v>
      </c>
      <c r="B162" s="108">
        <v>40</v>
      </c>
      <c r="C162" s="109" t="s">
        <v>248</v>
      </c>
      <c r="D162" s="109"/>
      <c r="E162" s="109" t="s">
        <v>121</v>
      </c>
      <c r="F162" s="87" t="s">
        <v>249</v>
      </c>
      <c r="G162" s="115" t="s">
        <v>145</v>
      </c>
      <c r="H162" s="110">
        <v>16</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250</v>
      </c>
      <c r="G164" s="114"/>
      <c r="H164" s="113"/>
      <c r="I164" s="113"/>
      <c r="J164" s="113"/>
      <c r="K164" s="79"/>
      <c r="L164" s="78"/>
    </row>
    <row r="165" spans="1:12" x14ac:dyDescent="0.2">
      <c r="A165" s="1" t="s">
        <v>8</v>
      </c>
      <c r="B165" s="111"/>
      <c r="C165" s="112"/>
      <c r="D165" s="112"/>
      <c r="E165" s="112"/>
      <c r="F165" s="87" t="s">
        <v>125</v>
      </c>
      <c r="G165" s="114"/>
      <c r="H165" s="113"/>
      <c r="I165" s="113"/>
      <c r="J165" s="113"/>
      <c r="K165" s="79"/>
      <c r="L165" s="78"/>
    </row>
    <row r="166" spans="1:12" ht="22.5" x14ac:dyDescent="0.2">
      <c r="A166" s="1" t="s">
        <v>119</v>
      </c>
      <c r="B166" s="108">
        <v>41</v>
      </c>
      <c r="C166" s="109" t="s">
        <v>251</v>
      </c>
      <c r="D166" s="109"/>
      <c r="E166" s="109" t="s">
        <v>121</v>
      </c>
      <c r="F166" s="87" t="s">
        <v>252</v>
      </c>
      <c r="G166" s="115" t="s">
        <v>225</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253</v>
      </c>
      <c r="G168" s="114"/>
      <c r="H168" s="113"/>
      <c r="I168" s="113"/>
      <c r="J168" s="113"/>
      <c r="K168" s="79"/>
      <c r="L168" s="78"/>
    </row>
    <row r="169" spans="1:12" x14ac:dyDescent="0.2">
      <c r="A169" s="1" t="s">
        <v>8</v>
      </c>
      <c r="B169" s="111"/>
      <c r="C169" s="112"/>
      <c r="D169" s="112"/>
      <c r="E169" s="112"/>
      <c r="F169" s="87" t="s">
        <v>125</v>
      </c>
      <c r="G169" s="114"/>
      <c r="H169" s="113"/>
      <c r="I169" s="113"/>
      <c r="J169" s="113"/>
      <c r="K169" s="79"/>
      <c r="L169" s="78"/>
    </row>
    <row r="170" spans="1:12" ht="22.5" x14ac:dyDescent="0.2">
      <c r="A170" s="1" t="s">
        <v>119</v>
      </c>
      <c r="B170" s="108">
        <v>42</v>
      </c>
      <c r="C170" s="109" t="s">
        <v>254</v>
      </c>
      <c r="D170" s="109"/>
      <c r="E170" s="109" t="s">
        <v>121</v>
      </c>
      <c r="F170" s="87" t="s">
        <v>255</v>
      </c>
      <c r="G170" s="115" t="s">
        <v>225</v>
      </c>
      <c r="H170" s="110">
        <v>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256</v>
      </c>
      <c r="G172" s="114"/>
      <c r="H172" s="113"/>
      <c r="I172" s="113"/>
      <c r="J172" s="113"/>
      <c r="K172" s="79"/>
      <c r="L172" s="78"/>
    </row>
    <row r="173" spans="1:12" x14ac:dyDescent="0.2">
      <c r="A173" s="1" t="s">
        <v>8</v>
      </c>
      <c r="B173" s="111"/>
      <c r="C173" s="112"/>
      <c r="D173" s="112"/>
      <c r="E173" s="112"/>
      <c r="F173" s="87" t="s">
        <v>125</v>
      </c>
      <c r="G173" s="114"/>
      <c r="H173" s="113"/>
      <c r="I173" s="113"/>
      <c r="J173" s="113"/>
      <c r="K173" s="79"/>
      <c r="L173" s="78"/>
    </row>
    <row r="174" spans="1:12" ht="22.5" x14ac:dyDescent="0.2">
      <c r="A174" s="1" t="s">
        <v>119</v>
      </c>
      <c r="B174" s="108">
        <v>43</v>
      </c>
      <c r="C174" s="109" t="s">
        <v>257</v>
      </c>
      <c r="D174" s="109"/>
      <c r="E174" s="109" t="s">
        <v>121</v>
      </c>
      <c r="F174" s="87" t="s">
        <v>258</v>
      </c>
      <c r="G174" s="115" t="s">
        <v>145</v>
      </c>
      <c r="H174" s="110">
        <v>2</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259</v>
      </c>
      <c r="G176" s="114"/>
      <c r="H176" s="113"/>
      <c r="I176" s="113"/>
      <c r="J176" s="113"/>
      <c r="K176" s="79"/>
      <c r="L176" s="78"/>
    </row>
    <row r="177" spans="1:12" x14ac:dyDescent="0.2">
      <c r="A177" s="1" t="s">
        <v>8</v>
      </c>
      <c r="B177" s="111"/>
      <c r="C177" s="112"/>
      <c r="D177" s="112"/>
      <c r="E177" s="112"/>
      <c r="F177" s="87" t="s">
        <v>125</v>
      </c>
      <c r="G177" s="114"/>
      <c r="H177" s="113"/>
      <c r="I177" s="113"/>
      <c r="J177" s="113"/>
      <c r="K177" s="79"/>
      <c r="L177" s="78"/>
    </row>
    <row r="178" spans="1:12" ht="22.5" x14ac:dyDescent="0.2">
      <c r="A178" s="1" t="s">
        <v>119</v>
      </c>
      <c r="B178" s="108">
        <v>44</v>
      </c>
      <c r="C178" s="109" t="s">
        <v>260</v>
      </c>
      <c r="D178" s="109"/>
      <c r="E178" s="109" t="s">
        <v>121</v>
      </c>
      <c r="F178" s="87" t="s">
        <v>261</v>
      </c>
      <c r="G178" s="115" t="s">
        <v>145</v>
      </c>
      <c r="H178" s="110">
        <v>24</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ht="33.75" x14ac:dyDescent="0.2">
      <c r="A180" s="1" t="s">
        <v>7</v>
      </c>
      <c r="B180" s="111"/>
      <c r="C180" s="112"/>
      <c r="D180" s="112"/>
      <c r="E180" s="112"/>
      <c r="F180" s="87" t="s">
        <v>262</v>
      </c>
      <c r="G180" s="114"/>
      <c r="H180" s="113"/>
      <c r="I180" s="113"/>
      <c r="J180" s="113"/>
      <c r="K180" s="79"/>
      <c r="L180" s="78"/>
    </row>
    <row r="181" spans="1:12" x14ac:dyDescent="0.2">
      <c r="A181" s="1" t="s">
        <v>8</v>
      </c>
      <c r="B181" s="111"/>
      <c r="C181" s="112"/>
      <c r="D181" s="112"/>
      <c r="E181" s="112"/>
      <c r="F181" s="87" t="s">
        <v>125</v>
      </c>
      <c r="G181" s="114"/>
      <c r="H181" s="113"/>
      <c r="I181" s="113"/>
      <c r="J181" s="113"/>
      <c r="K181" s="79"/>
      <c r="L181" s="78"/>
    </row>
    <row r="182" spans="1:12" ht="22.5" x14ac:dyDescent="0.2">
      <c r="A182" s="1" t="s">
        <v>119</v>
      </c>
      <c r="B182" s="108">
        <v>45</v>
      </c>
      <c r="C182" s="109" t="s">
        <v>263</v>
      </c>
      <c r="D182" s="109"/>
      <c r="E182" s="109" t="s">
        <v>121</v>
      </c>
      <c r="F182" s="87" t="s">
        <v>264</v>
      </c>
      <c r="G182" s="115" t="s">
        <v>145</v>
      </c>
      <c r="H182" s="110">
        <v>102</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ht="33.75" x14ac:dyDescent="0.2">
      <c r="A184" s="1" t="s">
        <v>7</v>
      </c>
      <c r="B184" s="111"/>
      <c r="C184" s="112"/>
      <c r="D184" s="112"/>
      <c r="E184" s="112"/>
      <c r="F184" s="87" t="s">
        <v>265</v>
      </c>
      <c r="G184" s="114"/>
      <c r="H184" s="113"/>
      <c r="I184" s="113"/>
      <c r="J184" s="113"/>
      <c r="K184" s="79"/>
      <c r="L184" s="78"/>
    </row>
    <row r="185" spans="1:12" x14ac:dyDescent="0.2">
      <c r="A185" s="1" t="s">
        <v>8</v>
      </c>
      <c r="B185" s="111"/>
      <c r="C185" s="112"/>
      <c r="D185" s="112"/>
      <c r="E185" s="112"/>
      <c r="F185" s="87" t="s">
        <v>125</v>
      </c>
      <c r="G185" s="114"/>
      <c r="H185" s="113"/>
      <c r="I185" s="113"/>
      <c r="J185" s="113"/>
      <c r="K185" s="79"/>
      <c r="L185" s="78"/>
    </row>
    <row r="186" spans="1:12" ht="22.5" x14ac:dyDescent="0.2">
      <c r="A186" s="1" t="s">
        <v>119</v>
      </c>
      <c r="B186" s="108">
        <v>46</v>
      </c>
      <c r="C186" s="109" t="s">
        <v>266</v>
      </c>
      <c r="D186" s="109"/>
      <c r="E186" s="109" t="s">
        <v>121</v>
      </c>
      <c r="F186" s="87" t="s">
        <v>267</v>
      </c>
      <c r="G186" s="115" t="s">
        <v>145</v>
      </c>
      <c r="H186" s="110">
        <v>10</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ht="33.75" x14ac:dyDescent="0.2">
      <c r="A188" s="1" t="s">
        <v>7</v>
      </c>
      <c r="B188" s="111"/>
      <c r="C188" s="112"/>
      <c r="D188" s="112"/>
      <c r="E188" s="112"/>
      <c r="F188" s="87" t="s">
        <v>268</v>
      </c>
      <c r="G188" s="114"/>
      <c r="H188" s="113"/>
      <c r="I188" s="113"/>
      <c r="J188" s="113"/>
      <c r="K188" s="79"/>
      <c r="L188" s="78"/>
    </row>
    <row r="189" spans="1:12" x14ac:dyDescent="0.2">
      <c r="A189" s="1" t="s">
        <v>8</v>
      </c>
      <c r="B189" s="111"/>
      <c r="C189" s="112"/>
      <c r="D189" s="112"/>
      <c r="E189" s="112"/>
      <c r="F189" s="87" t="s">
        <v>125</v>
      </c>
      <c r="G189" s="114"/>
      <c r="H189" s="113"/>
      <c r="I189" s="113"/>
      <c r="J189" s="113"/>
      <c r="K189" s="79"/>
      <c r="L189" s="78"/>
    </row>
    <row r="190" spans="1:12" ht="22.5" x14ac:dyDescent="0.2">
      <c r="A190" s="1" t="s">
        <v>119</v>
      </c>
      <c r="B190" s="108">
        <v>47</v>
      </c>
      <c r="C190" s="109" t="s">
        <v>269</v>
      </c>
      <c r="D190" s="109"/>
      <c r="E190" s="109" t="s">
        <v>121</v>
      </c>
      <c r="F190" s="87" t="s">
        <v>270</v>
      </c>
      <c r="G190" s="115" t="s">
        <v>145</v>
      </c>
      <c r="H190" s="110">
        <v>82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ht="33.75" x14ac:dyDescent="0.2">
      <c r="A192" s="1" t="s">
        <v>7</v>
      </c>
      <c r="B192" s="111"/>
      <c r="C192" s="112"/>
      <c r="D192" s="112"/>
      <c r="E192" s="112"/>
      <c r="F192" s="87" t="s">
        <v>271</v>
      </c>
      <c r="G192" s="114"/>
      <c r="H192" s="113"/>
      <c r="I192" s="113"/>
      <c r="J192" s="113"/>
      <c r="K192" s="79"/>
      <c r="L192" s="78"/>
    </row>
    <row r="193" spans="1:12" x14ac:dyDescent="0.2">
      <c r="A193" s="1" t="s">
        <v>8</v>
      </c>
      <c r="B193" s="111"/>
      <c r="C193" s="112"/>
      <c r="D193" s="112"/>
      <c r="E193" s="112"/>
      <c r="F193" s="87" t="s">
        <v>125</v>
      </c>
      <c r="G193" s="114"/>
      <c r="H193" s="113"/>
      <c r="I193" s="113"/>
      <c r="J193" s="113"/>
      <c r="K193" s="79"/>
      <c r="L193" s="78"/>
    </row>
    <row r="194" spans="1:12" ht="22.5" x14ac:dyDescent="0.2">
      <c r="A194" s="1" t="s">
        <v>119</v>
      </c>
      <c r="B194" s="108">
        <v>48</v>
      </c>
      <c r="C194" s="109" t="s">
        <v>272</v>
      </c>
      <c r="D194" s="109"/>
      <c r="E194" s="109" t="s">
        <v>121</v>
      </c>
      <c r="F194" s="87" t="s">
        <v>273</v>
      </c>
      <c r="G194" s="115" t="s">
        <v>145</v>
      </c>
      <c r="H194" s="110">
        <v>4</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274</v>
      </c>
      <c r="G196" s="114"/>
      <c r="H196" s="113"/>
      <c r="I196" s="113"/>
      <c r="J196" s="113"/>
      <c r="K196" s="79"/>
      <c r="L196" s="78"/>
    </row>
    <row r="197" spans="1:12" x14ac:dyDescent="0.2">
      <c r="A197" s="1" t="s">
        <v>8</v>
      </c>
      <c r="B197" s="111"/>
      <c r="C197" s="112"/>
      <c r="D197" s="112"/>
      <c r="E197" s="112"/>
      <c r="F197" s="87" t="s">
        <v>125</v>
      </c>
      <c r="G197" s="114"/>
      <c r="H197" s="113"/>
      <c r="I197" s="113"/>
      <c r="J197" s="113"/>
      <c r="K197" s="79"/>
      <c r="L197" s="78"/>
    </row>
    <row r="198" spans="1:12" ht="22.5" x14ac:dyDescent="0.2">
      <c r="A198" s="1" t="s">
        <v>119</v>
      </c>
      <c r="B198" s="108">
        <v>49</v>
      </c>
      <c r="C198" s="109" t="s">
        <v>275</v>
      </c>
      <c r="D198" s="109"/>
      <c r="E198" s="109" t="s">
        <v>121</v>
      </c>
      <c r="F198" s="87" t="s">
        <v>276</v>
      </c>
      <c r="G198" s="115" t="s">
        <v>186</v>
      </c>
      <c r="H198" s="110">
        <v>2483.5740000000001</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ht="22.5" x14ac:dyDescent="0.2">
      <c r="A200" s="1" t="s">
        <v>7</v>
      </c>
      <c r="B200" s="111"/>
      <c r="C200" s="112"/>
      <c r="D200" s="112"/>
      <c r="E200" s="112"/>
      <c r="F200" s="87" t="s">
        <v>277</v>
      </c>
      <c r="G200" s="114"/>
      <c r="H200" s="113"/>
      <c r="I200" s="113"/>
      <c r="J200" s="113"/>
      <c r="K200" s="79"/>
      <c r="L200" s="78"/>
    </row>
    <row r="201" spans="1:12" x14ac:dyDescent="0.2">
      <c r="A201" s="1" t="s">
        <v>8</v>
      </c>
      <c r="B201" s="111"/>
      <c r="C201" s="112"/>
      <c r="D201" s="112"/>
      <c r="E201" s="112"/>
      <c r="F201" s="87" t="s">
        <v>125</v>
      </c>
      <c r="G201" s="114"/>
      <c r="H201" s="113"/>
      <c r="I201" s="113"/>
      <c r="J201" s="113"/>
      <c r="K201" s="79"/>
      <c r="L201" s="78"/>
    </row>
    <row r="202" spans="1:12" ht="22.5" x14ac:dyDescent="0.2">
      <c r="A202" s="1" t="s">
        <v>119</v>
      </c>
      <c r="B202" s="108">
        <v>50</v>
      </c>
      <c r="C202" s="109" t="s">
        <v>278</v>
      </c>
      <c r="D202" s="109"/>
      <c r="E202" s="109" t="s">
        <v>121</v>
      </c>
      <c r="F202" s="87" t="s">
        <v>279</v>
      </c>
      <c r="G202" s="115" t="s">
        <v>186</v>
      </c>
      <c r="H202" s="110">
        <v>60.475000000000001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280</v>
      </c>
      <c r="G204" s="114"/>
      <c r="H204" s="113"/>
      <c r="I204" s="113"/>
      <c r="J204" s="113"/>
      <c r="K204" s="79"/>
      <c r="L204" s="78"/>
    </row>
    <row r="205" spans="1:12" x14ac:dyDescent="0.2">
      <c r="A205" s="1" t="s">
        <v>8</v>
      </c>
      <c r="B205" s="111"/>
      <c r="C205" s="112"/>
      <c r="D205" s="112"/>
      <c r="E205" s="112"/>
      <c r="F205" s="87" t="s">
        <v>125</v>
      </c>
      <c r="G205" s="114"/>
      <c r="H205" s="113"/>
      <c r="I205" s="113"/>
      <c r="J205" s="113"/>
      <c r="K205" s="79"/>
      <c r="L205" s="78"/>
    </row>
    <row r="206" spans="1:12" ht="22.5" x14ac:dyDescent="0.2">
      <c r="A206" s="1" t="s">
        <v>119</v>
      </c>
      <c r="B206" s="108">
        <v>51</v>
      </c>
      <c r="C206" s="109" t="s">
        <v>281</v>
      </c>
      <c r="D206" s="109"/>
      <c r="E206" s="109" t="s">
        <v>121</v>
      </c>
      <c r="F206" s="87" t="s">
        <v>282</v>
      </c>
      <c r="G206" s="115" t="s">
        <v>186</v>
      </c>
      <c r="H206" s="110">
        <v>60.475000000000001</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280</v>
      </c>
      <c r="G208" s="114"/>
      <c r="H208" s="113"/>
      <c r="I208" s="113"/>
      <c r="J208" s="113"/>
      <c r="K208" s="79"/>
      <c r="L208" s="78"/>
    </row>
    <row r="209" spans="1:12" x14ac:dyDescent="0.2">
      <c r="A209" s="1" t="s">
        <v>8</v>
      </c>
      <c r="B209" s="111"/>
      <c r="C209" s="112"/>
      <c r="D209" s="112"/>
      <c r="E209" s="112"/>
      <c r="F209" s="87" t="s">
        <v>125</v>
      </c>
      <c r="G209" s="114"/>
      <c r="H209" s="113"/>
      <c r="I209" s="113"/>
      <c r="J209" s="113"/>
      <c r="K209" s="79"/>
      <c r="L209" s="78"/>
    </row>
    <row r="210" spans="1:12" ht="22.5" x14ac:dyDescent="0.2">
      <c r="A210" s="1" t="s">
        <v>119</v>
      </c>
      <c r="B210" s="108">
        <v>52</v>
      </c>
      <c r="C210" s="109" t="s">
        <v>283</v>
      </c>
      <c r="D210" s="109"/>
      <c r="E210" s="109" t="s">
        <v>121</v>
      </c>
      <c r="F210" s="87" t="s">
        <v>284</v>
      </c>
      <c r="G210" s="115" t="s">
        <v>145</v>
      </c>
      <c r="H210" s="110">
        <v>35</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285</v>
      </c>
      <c r="G212" s="114"/>
      <c r="H212" s="113"/>
      <c r="I212" s="113"/>
      <c r="J212" s="113"/>
      <c r="K212" s="79"/>
      <c r="L212" s="78"/>
    </row>
    <row r="213" spans="1:12" x14ac:dyDescent="0.2">
      <c r="A213" s="1" t="s">
        <v>8</v>
      </c>
      <c r="B213" s="111"/>
      <c r="C213" s="112"/>
      <c r="D213" s="112"/>
      <c r="E213" s="112"/>
      <c r="F213" s="87" t="s">
        <v>125</v>
      </c>
      <c r="G213" s="114"/>
      <c r="H213" s="113"/>
      <c r="I213" s="113"/>
      <c r="J213" s="113"/>
      <c r="K213" s="79"/>
      <c r="L213" s="78"/>
    </row>
    <row r="214" spans="1:12" x14ac:dyDescent="0.2">
      <c r="A214" s="1" t="s">
        <v>119</v>
      </c>
      <c r="B214" s="108">
        <v>53</v>
      </c>
      <c r="C214" s="109" t="s">
        <v>286</v>
      </c>
      <c r="D214" s="109"/>
      <c r="E214" s="109" t="s">
        <v>184</v>
      </c>
      <c r="F214" s="87" t="s">
        <v>287</v>
      </c>
      <c r="G214" s="115" t="s">
        <v>288</v>
      </c>
      <c r="H214" s="110">
        <v>48</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289</v>
      </c>
      <c r="G216" s="114"/>
      <c r="H216" s="113"/>
      <c r="I216" s="113"/>
      <c r="J216" s="113"/>
      <c r="K216" s="79"/>
      <c r="L216" s="78"/>
    </row>
    <row r="217" spans="1:12" x14ac:dyDescent="0.2">
      <c r="A217" s="1" t="s">
        <v>8</v>
      </c>
      <c r="B217" s="111"/>
      <c r="C217" s="112"/>
      <c r="D217" s="112"/>
      <c r="E217" s="112"/>
      <c r="F217" s="87"/>
      <c r="G217" s="114"/>
      <c r="H217" s="113"/>
      <c r="I217" s="113"/>
      <c r="J217" s="113"/>
      <c r="K217" s="79"/>
      <c r="L217" s="78"/>
    </row>
    <row r="218" spans="1:12" x14ac:dyDescent="0.2">
      <c r="A218" s="1"/>
      <c r="B218" s="116"/>
      <c r="C218" s="117"/>
      <c r="D218" s="117"/>
      <c r="E218" s="117"/>
      <c r="F218" s="117"/>
      <c r="G218" s="118"/>
      <c r="H218" s="119"/>
      <c r="I218" s="119"/>
      <c r="J218" s="119"/>
      <c r="K218" s="81"/>
      <c r="L218" s="82"/>
    </row>
    <row r="219" spans="1:12" ht="22.5" x14ac:dyDescent="0.2">
      <c r="A219" s="1" t="s">
        <v>102</v>
      </c>
      <c r="B219" s="120"/>
      <c r="C219" s="121" t="s">
        <v>390</v>
      </c>
      <c r="D219" s="121"/>
      <c r="E219" s="121"/>
      <c r="F219" s="121" t="s">
        <v>175</v>
      </c>
      <c r="G219" s="122"/>
      <c r="H219" s="123"/>
      <c r="I219" s="123"/>
      <c r="J219" s="123">
        <f>SUBTOTAL(9,J78:J218)</f>
        <v>0</v>
      </c>
      <c r="K219" s="85"/>
      <c r="L219" s="86">
        <f>SUBTOTAL(9,L78:L218)</f>
        <v>0</v>
      </c>
    </row>
    <row r="220" spans="1:12" ht="12" thickBot="1" x14ac:dyDescent="0.25">
      <c r="A220" s="1"/>
      <c r="B220" s="124"/>
      <c r="C220" s="125"/>
      <c r="D220" s="125"/>
      <c r="E220" s="125"/>
      <c r="F220" s="125"/>
      <c r="G220" s="126"/>
      <c r="H220" s="127"/>
      <c r="I220" s="128"/>
      <c r="J220" s="127"/>
      <c r="K220" s="76"/>
      <c r="L220" s="76"/>
    </row>
    <row r="221" spans="1:12" x14ac:dyDescent="0.2">
      <c r="A221" s="1" t="s">
        <v>115</v>
      </c>
      <c r="B221" s="105" t="s">
        <v>116</v>
      </c>
      <c r="C221" s="106" t="s">
        <v>290</v>
      </c>
      <c r="D221" s="106"/>
      <c r="E221" s="106"/>
      <c r="F221" s="106" t="s">
        <v>291</v>
      </c>
      <c r="G221" s="129"/>
      <c r="H221" s="107"/>
      <c r="I221" s="107"/>
      <c r="J221" s="107"/>
      <c r="K221" s="83"/>
      <c r="L221" s="84"/>
    </row>
    <row r="222" spans="1:12" ht="22.5" x14ac:dyDescent="0.2">
      <c r="A222" s="1" t="s">
        <v>119</v>
      </c>
      <c r="B222" s="108">
        <v>54</v>
      </c>
      <c r="C222" s="109" t="s">
        <v>292</v>
      </c>
      <c r="D222" s="109"/>
      <c r="E222" s="109" t="s">
        <v>121</v>
      </c>
      <c r="F222" s="87" t="s">
        <v>293</v>
      </c>
      <c r="G222" s="115" t="s">
        <v>145</v>
      </c>
      <c r="H222" s="110">
        <v>4</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294</v>
      </c>
      <c r="G224" s="114"/>
      <c r="H224" s="113"/>
      <c r="I224" s="113"/>
      <c r="J224" s="113"/>
      <c r="K224" s="79"/>
      <c r="L224" s="78"/>
    </row>
    <row r="225" spans="1:12" x14ac:dyDescent="0.2">
      <c r="A225" s="1" t="s">
        <v>8</v>
      </c>
      <c r="B225" s="111"/>
      <c r="C225" s="112"/>
      <c r="D225" s="112"/>
      <c r="E225" s="112"/>
      <c r="F225" s="87" t="s">
        <v>125</v>
      </c>
      <c r="G225" s="114"/>
      <c r="H225" s="113"/>
      <c r="I225" s="113"/>
      <c r="J225" s="113"/>
      <c r="K225" s="79"/>
      <c r="L225" s="78"/>
    </row>
    <row r="226" spans="1:12" ht="22.5" x14ac:dyDescent="0.2">
      <c r="A226" s="1" t="s">
        <v>119</v>
      </c>
      <c r="B226" s="108">
        <v>55</v>
      </c>
      <c r="C226" s="109" t="s">
        <v>295</v>
      </c>
      <c r="D226" s="109"/>
      <c r="E226" s="109" t="s">
        <v>121</v>
      </c>
      <c r="F226" s="87" t="s">
        <v>296</v>
      </c>
      <c r="G226" s="115" t="s">
        <v>145</v>
      </c>
      <c r="H226" s="110">
        <v>2</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297</v>
      </c>
      <c r="G228" s="114"/>
      <c r="H228" s="113"/>
      <c r="I228" s="113"/>
      <c r="J228" s="113"/>
      <c r="K228" s="79"/>
      <c r="L228" s="78"/>
    </row>
    <row r="229" spans="1:12" x14ac:dyDescent="0.2">
      <c r="A229" s="1" t="s">
        <v>8</v>
      </c>
      <c r="B229" s="111"/>
      <c r="C229" s="112"/>
      <c r="D229" s="112"/>
      <c r="E229" s="112"/>
      <c r="F229" s="87" t="s">
        <v>125</v>
      </c>
      <c r="G229" s="114"/>
      <c r="H229" s="113"/>
      <c r="I229" s="113"/>
      <c r="J229" s="113"/>
      <c r="K229" s="79"/>
      <c r="L229" s="78"/>
    </row>
    <row r="230" spans="1:12" ht="22.5" x14ac:dyDescent="0.2">
      <c r="A230" s="1" t="s">
        <v>119</v>
      </c>
      <c r="B230" s="108">
        <v>56</v>
      </c>
      <c r="C230" s="109" t="s">
        <v>266</v>
      </c>
      <c r="D230" s="109"/>
      <c r="E230" s="109" t="s">
        <v>121</v>
      </c>
      <c r="F230" s="87" t="s">
        <v>267</v>
      </c>
      <c r="G230" s="115" t="s">
        <v>145</v>
      </c>
      <c r="H230" s="110">
        <v>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298</v>
      </c>
      <c r="G232" s="114"/>
      <c r="H232" s="113"/>
      <c r="I232" s="113"/>
      <c r="J232" s="113"/>
      <c r="K232" s="79"/>
      <c r="L232" s="78"/>
    </row>
    <row r="233" spans="1:12" x14ac:dyDescent="0.2">
      <c r="A233" s="1" t="s">
        <v>8</v>
      </c>
      <c r="B233" s="111"/>
      <c r="C233" s="112"/>
      <c r="D233" s="112"/>
      <c r="E233" s="112"/>
      <c r="F233" s="87" t="s">
        <v>125</v>
      </c>
      <c r="G233" s="114"/>
      <c r="H233" s="113"/>
      <c r="I233" s="113"/>
      <c r="J233" s="113"/>
      <c r="K233" s="79"/>
      <c r="L233" s="78"/>
    </row>
    <row r="234" spans="1:12" x14ac:dyDescent="0.2">
      <c r="A234" s="1"/>
      <c r="B234" s="116"/>
      <c r="C234" s="117"/>
      <c r="D234" s="117"/>
      <c r="E234" s="117"/>
      <c r="F234" s="117"/>
      <c r="G234" s="118"/>
      <c r="H234" s="119"/>
      <c r="I234" s="119"/>
      <c r="J234" s="119"/>
      <c r="K234" s="81"/>
      <c r="L234" s="82"/>
    </row>
    <row r="235" spans="1:12" ht="22.5" x14ac:dyDescent="0.2">
      <c r="A235" s="1" t="s">
        <v>102</v>
      </c>
      <c r="B235" s="120"/>
      <c r="C235" s="121" t="s">
        <v>391</v>
      </c>
      <c r="D235" s="121"/>
      <c r="E235" s="121"/>
      <c r="F235" s="121" t="s">
        <v>291</v>
      </c>
      <c r="G235" s="122"/>
      <c r="H235" s="123"/>
      <c r="I235" s="123"/>
      <c r="J235" s="123">
        <f>SUBTOTAL(9,J222:J234)</f>
        <v>0</v>
      </c>
      <c r="K235" s="85"/>
      <c r="L235" s="86">
        <f>SUBTOTAL(9,L222:L234)</f>
        <v>0</v>
      </c>
    </row>
    <row r="236" spans="1:12" ht="12" thickBot="1" x14ac:dyDescent="0.25">
      <c r="A236" s="1"/>
      <c r="B236" s="124"/>
      <c r="C236" s="125"/>
      <c r="D236" s="125"/>
      <c r="E236" s="125"/>
      <c r="F236" s="125"/>
      <c r="G236" s="126"/>
      <c r="H236" s="127"/>
      <c r="I236" s="128"/>
      <c r="J236" s="127"/>
      <c r="K236" s="76"/>
      <c r="L236" s="76"/>
    </row>
    <row r="237" spans="1:12" x14ac:dyDescent="0.2">
      <c r="A237" s="1" t="s">
        <v>115</v>
      </c>
      <c r="B237" s="105" t="s">
        <v>116</v>
      </c>
      <c r="C237" s="106" t="s">
        <v>299</v>
      </c>
      <c r="D237" s="106"/>
      <c r="E237" s="106"/>
      <c r="F237" s="106" t="s">
        <v>300</v>
      </c>
      <c r="G237" s="129"/>
      <c r="H237" s="107"/>
      <c r="I237" s="107"/>
      <c r="J237" s="107"/>
      <c r="K237" s="83"/>
      <c r="L237" s="84"/>
    </row>
    <row r="238" spans="1:12" ht="22.5" x14ac:dyDescent="0.2">
      <c r="A238" s="1" t="s">
        <v>119</v>
      </c>
      <c r="B238" s="108">
        <v>4</v>
      </c>
      <c r="C238" s="109" t="s">
        <v>301</v>
      </c>
      <c r="D238" s="109"/>
      <c r="E238" s="109" t="s">
        <v>121</v>
      </c>
      <c r="F238" s="87" t="s">
        <v>302</v>
      </c>
      <c r="G238" s="115" t="s">
        <v>186</v>
      </c>
      <c r="H238" s="110">
        <v>1801.17</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ht="22.5" x14ac:dyDescent="0.2">
      <c r="A240" s="1" t="s">
        <v>7</v>
      </c>
      <c r="B240" s="111"/>
      <c r="C240" s="112"/>
      <c r="D240" s="112"/>
      <c r="E240" s="112"/>
      <c r="F240" s="87" t="s">
        <v>303</v>
      </c>
      <c r="G240" s="114"/>
      <c r="H240" s="113"/>
      <c r="I240" s="113"/>
      <c r="J240" s="113"/>
      <c r="K240" s="79"/>
      <c r="L240" s="78"/>
    </row>
    <row r="241" spans="1:12" x14ac:dyDescent="0.2">
      <c r="A241" s="1" t="s">
        <v>8</v>
      </c>
      <c r="B241" s="111"/>
      <c r="C241" s="112"/>
      <c r="D241" s="112"/>
      <c r="E241" s="112"/>
      <c r="F241" s="87" t="s">
        <v>125</v>
      </c>
      <c r="G241" s="114"/>
      <c r="H241" s="113"/>
      <c r="I241" s="113"/>
      <c r="J241" s="113"/>
      <c r="K241" s="79"/>
      <c r="L241" s="78"/>
    </row>
    <row r="242" spans="1:12" ht="22.5" x14ac:dyDescent="0.2">
      <c r="A242" s="1" t="s">
        <v>119</v>
      </c>
      <c r="B242" s="108">
        <v>5</v>
      </c>
      <c r="C242" s="109" t="s">
        <v>304</v>
      </c>
      <c r="D242" s="109"/>
      <c r="E242" s="109" t="s">
        <v>121</v>
      </c>
      <c r="F242" s="87" t="s">
        <v>305</v>
      </c>
      <c r="G242" s="115" t="s">
        <v>186</v>
      </c>
      <c r="H242" s="110">
        <v>682.404</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306</v>
      </c>
      <c r="G244" s="114"/>
      <c r="H244" s="113"/>
      <c r="I244" s="113"/>
      <c r="J244" s="113"/>
      <c r="K244" s="79"/>
      <c r="L244" s="78"/>
    </row>
    <row r="245" spans="1:12" x14ac:dyDescent="0.2">
      <c r="A245" s="1" t="s">
        <v>8</v>
      </c>
      <c r="B245" s="111"/>
      <c r="C245" s="112"/>
      <c r="D245" s="112"/>
      <c r="E245" s="112"/>
      <c r="F245" s="87" t="s">
        <v>125</v>
      </c>
      <c r="G245" s="114"/>
      <c r="H245" s="113"/>
      <c r="I245" s="113"/>
      <c r="J245" s="113"/>
      <c r="K245" s="79"/>
      <c r="L245" s="78"/>
    </row>
    <row r="246" spans="1:12" x14ac:dyDescent="0.2">
      <c r="A246" s="1"/>
      <c r="B246" s="116"/>
      <c r="C246" s="117"/>
      <c r="D246" s="117"/>
      <c r="E246" s="117"/>
      <c r="F246" s="117"/>
      <c r="G246" s="118"/>
      <c r="H246" s="119"/>
      <c r="I246" s="119"/>
      <c r="J246" s="119"/>
      <c r="K246" s="81"/>
      <c r="L246" s="82"/>
    </row>
    <row r="247" spans="1:12" ht="22.5" x14ac:dyDescent="0.2">
      <c r="A247" s="1" t="s">
        <v>102</v>
      </c>
      <c r="B247" s="120"/>
      <c r="C247" s="121" t="s">
        <v>392</v>
      </c>
      <c r="D247" s="121"/>
      <c r="E247" s="121"/>
      <c r="F247" s="121" t="s">
        <v>300</v>
      </c>
      <c r="G247" s="122"/>
      <c r="H247" s="123"/>
      <c r="I247" s="123"/>
      <c r="J247" s="123">
        <f>SUBTOTAL(9,J238:J246)</f>
        <v>0</v>
      </c>
      <c r="K247" s="85"/>
      <c r="L247" s="86">
        <f>SUBTOTAL(9,L238:L246)</f>
        <v>0</v>
      </c>
    </row>
    <row r="248" spans="1:12" ht="12" thickBot="1" x14ac:dyDescent="0.25">
      <c r="A248" s="1"/>
      <c r="B248" s="124"/>
      <c r="C248" s="125"/>
      <c r="D248" s="125"/>
      <c r="E248" s="125"/>
      <c r="F248" s="125"/>
      <c r="G248" s="126"/>
      <c r="H248" s="127"/>
      <c r="I248" s="128"/>
      <c r="J248" s="127"/>
      <c r="K248" s="76"/>
      <c r="L248" s="76"/>
    </row>
    <row r="249" spans="1:12" x14ac:dyDescent="0.2">
      <c r="A249" s="1" t="s">
        <v>115</v>
      </c>
      <c r="B249" s="105" t="s">
        <v>116</v>
      </c>
      <c r="C249" s="106" t="s">
        <v>307</v>
      </c>
      <c r="D249" s="106"/>
      <c r="E249" s="106"/>
      <c r="F249" s="106" t="s">
        <v>308</v>
      </c>
      <c r="G249" s="129"/>
      <c r="H249" s="107"/>
      <c r="I249" s="107"/>
      <c r="J249" s="107"/>
      <c r="K249" s="83"/>
      <c r="L249" s="84"/>
    </row>
    <row r="250" spans="1:12" ht="22.5" x14ac:dyDescent="0.2">
      <c r="A250" s="1" t="s">
        <v>119</v>
      </c>
      <c r="B250" s="108">
        <v>1</v>
      </c>
      <c r="C250" s="109" t="s">
        <v>309</v>
      </c>
      <c r="D250" s="109"/>
      <c r="E250" s="109" t="s">
        <v>121</v>
      </c>
      <c r="F250" s="87" t="s">
        <v>310</v>
      </c>
      <c r="G250" s="115" t="s">
        <v>311</v>
      </c>
      <c r="H250" s="110">
        <v>180</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312</v>
      </c>
      <c r="G252" s="114"/>
      <c r="H252" s="113"/>
      <c r="I252" s="113"/>
      <c r="J252" s="113"/>
      <c r="K252" s="79"/>
      <c r="L252" s="78"/>
    </row>
    <row r="253" spans="1:12" x14ac:dyDescent="0.2">
      <c r="A253" s="1" t="s">
        <v>8</v>
      </c>
      <c r="B253" s="111"/>
      <c r="C253" s="112"/>
      <c r="D253" s="112"/>
      <c r="E253" s="112"/>
      <c r="F253" s="87" t="s">
        <v>125</v>
      </c>
      <c r="G253" s="114"/>
      <c r="H253" s="113"/>
      <c r="I253" s="113"/>
      <c r="J253" s="113"/>
      <c r="K253" s="79"/>
      <c r="L253" s="78"/>
    </row>
    <row r="254" spans="1:12" x14ac:dyDescent="0.2">
      <c r="A254" s="1" t="s">
        <v>119</v>
      </c>
      <c r="B254" s="108">
        <v>2</v>
      </c>
      <c r="C254" s="109" t="s">
        <v>313</v>
      </c>
      <c r="D254" s="109"/>
      <c r="E254" s="109" t="s">
        <v>184</v>
      </c>
      <c r="F254" s="87" t="s">
        <v>314</v>
      </c>
      <c r="G254" s="115" t="s">
        <v>315</v>
      </c>
      <c r="H254" s="110">
        <v>118</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316</v>
      </c>
      <c r="G256" s="114"/>
      <c r="H256" s="113"/>
      <c r="I256" s="113"/>
      <c r="J256" s="113"/>
      <c r="K256" s="79"/>
      <c r="L256" s="78"/>
    </row>
    <row r="257" spans="1:12" x14ac:dyDescent="0.2">
      <c r="A257" s="1" t="s">
        <v>8</v>
      </c>
      <c r="B257" s="111"/>
      <c r="C257" s="112"/>
      <c r="D257" s="112"/>
      <c r="E257" s="112"/>
      <c r="F257" s="87"/>
      <c r="G257" s="114"/>
      <c r="H257" s="113"/>
      <c r="I257" s="113"/>
      <c r="J257" s="113"/>
      <c r="K257" s="79"/>
      <c r="L257" s="78"/>
    </row>
    <row r="258" spans="1:12" ht="22.5" x14ac:dyDescent="0.2">
      <c r="A258" s="1" t="s">
        <v>119</v>
      </c>
      <c r="B258" s="108">
        <v>3</v>
      </c>
      <c r="C258" s="109" t="s">
        <v>317</v>
      </c>
      <c r="D258" s="109"/>
      <c r="E258" s="109" t="s">
        <v>121</v>
      </c>
      <c r="F258" s="87" t="s">
        <v>318</v>
      </c>
      <c r="G258" s="115" t="s">
        <v>145</v>
      </c>
      <c r="H258" s="110">
        <v>8</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319</v>
      </c>
      <c r="G260" s="114"/>
      <c r="H260" s="113"/>
      <c r="I260" s="113"/>
      <c r="J260" s="113"/>
      <c r="K260" s="79"/>
      <c r="L260" s="78"/>
    </row>
    <row r="261" spans="1:12" x14ac:dyDescent="0.2">
      <c r="A261" s="1" t="s">
        <v>8</v>
      </c>
      <c r="B261" s="111"/>
      <c r="C261" s="112"/>
      <c r="D261" s="112"/>
      <c r="E261" s="112"/>
      <c r="F261" s="87" t="s">
        <v>125</v>
      </c>
      <c r="G261" s="114"/>
      <c r="H261" s="113"/>
      <c r="I261" s="113"/>
      <c r="J261" s="113"/>
      <c r="K261" s="79"/>
      <c r="L261" s="78"/>
    </row>
    <row r="262" spans="1:12" x14ac:dyDescent="0.2">
      <c r="A262" s="1"/>
      <c r="B262" s="116"/>
      <c r="C262" s="117"/>
      <c r="D262" s="117"/>
      <c r="E262" s="117"/>
      <c r="F262" s="117"/>
      <c r="G262" s="118"/>
      <c r="H262" s="119"/>
      <c r="I262" s="119"/>
      <c r="J262" s="119"/>
      <c r="K262" s="81"/>
      <c r="L262" s="82"/>
    </row>
    <row r="263" spans="1:12" ht="22.5" x14ac:dyDescent="0.2">
      <c r="A263" s="1" t="s">
        <v>102</v>
      </c>
      <c r="B263" s="120"/>
      <c r="C263" s="121" t="s">
        <v>393</v>
      </c>
      <c r="D263" s="121"/>
      <c r="E263" s="121"/>
      <c r="F263" s="121" t="s">
        <v>308</v>
      </c>
      <c r="G263" s="122"/>
      <c r="H263" s="123"/>
      <c r="I263" s="123"/>
      <c r="J263" s="123">
        <f>SUBTOTAL(9,J250:J262)</f>
        <v>0</v>
      </c>
      <c r="K263" s="85"/>
      <c r="L263" s="86">
        <f>SUBTOTAL(9,L250:L262)</f>
        <v>0</v>
      </c>
    </row>
    <row r="264" spans="1:12" ht="12" thickBot="1" x14ac:dyDescent="0.25">
      <c r="A264" s="1"/>
      <c r="B264" s="124"/>
      <c r="C264" s="125"/>
      <c r="D264" s="125"/>
      <c r="E264" s="125"/>
      <c r="F264" s="125"/>
      <c r="G264" s="126"/>
      <c r="H264" s="127"/>
      <c r="I264" s="128"/>
      <c r="J264" s="127"/>
      <c r="K264" s="76"/>
      <c r="L264" s="76"/>
    </row>
    <row r="265" spans="1:12" x14ac:dyDescent="0.2">
      <c r="A265" s="1" t="s">
        <v>115</v>
      </c>
      <c r="B265" s="105" t="s">
        <v>116</v>
      </c>
      <c r="C265" s="106" t="s">
        <v>320</v>
      </c>
      <c r="D265" s="106"/>
      <c r="E265" s="106"/>
      <c r="F265" s="106" t="s">
        <v>321</v>
      </c>
      <c r="G265" s="129"/>
      <c r="H265" s="107"/>
      <c r="I265" s="107"/>
      <c r="J265" s="107"/>
      <c r="K265" s="83"/>
      <c r="L265" s="84"/>
    </row>
    <row r="266" spans="1:12" ht="22.5" x14ac:dyDescent="0.2">
      <c r="A266" s="1" t="s">
        <v>119</v>
      </c>
      <c r="B266" s="108">
        <v>12</v>
      </c>
      <c r="C266" s="109" t="s">
        <v>322</v>
      </c>
      <c r="D266" s="109"/>
      <c r="E266" s="109" t="s">
        <v>121</v>
      </c>
      <c r="F266" s="87" t="s">
        <v>323</v>
      </c>
      <c r="G266" s="115" t="s">
        <v>178</v>
      </c>
      <c r="H266" s="110">
        <v>1939.83</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324</v>
      </c>
      <c r="G268" s="114"/>
      <c r="H268" s="113"/>
      <c r="I268" s="113"/>
      <c r="J268" s="113"/>
      <c r="K268" s="79"/>
      <c r="L268" s="78"/>
    </row>
    <row r="269" spans="1:12" x14ac:dyDescent="0.2">
      <c r="A269" s="1" t="s">
        <v>8</v>
      </c>
      <c r="B269" s="111"/>
      <c r="C269" s="112"/>
      <c r="D269" s="112"/>
      <c r="E269" s="112"/>
      <c r="F269" s="87" t="s">
        <v>125</v>
      </c>
      <c r="G269" s="114"/>
      <c r="H269" s="113"/>
      <c r="I269" s="113"/>
      <c r="J269" s="113"/>
      <c r="K269" s="79"/>
      <c r="L269" s="78"/>
    </row>
    <row r="270" spans="1:12" ht="22.5" x14ac:dyDescent="0.2">
      <c r="A270" s="1" t="s">
        <v>119</v>
      </c>
      <c r="B270" s="108">
        <v>13</v>
      </c>
      <c r="C270" s="109" t="s">
        <v>325</v>
      </c>
      <c r="D270" s="109"/>
      <c r="E270" s="109" t="s">
        <v>121</v>
      </c>
      <c r="F270" s="87" t="s">
        <v>326</v>
      </c>
      <c r="G270" s="115" t="s">
        <v>327</v>
      </c>
      <c r="H270" s="154">
        <v>1020</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ht="22.5" x14ac:dyDescent="0.2">
      <c r="A272" s="1" t="s">
        <v>7</v>
      </c>
      <c r="B272" s="111"/>
      <c r="C272" s="112"/>
      <c r="D272" s="112"/>
      <c r="E272" s="112"/>
      <c r="F272" s="87" t="s">
        <v>398</v>
      </c>
      <c r="G272" s="114"/>
      <c r="H272" s="113"/>
      <c r="I272" s="113"/>
      <c r="J272" s="113"/>
      <c r="K272" s="79"/>
      <c r="L272" s="78"/>
    </row>
    <row r="273" spans="1:12" x14ac:dyDescent="0.2">
      <c r="A273" s="1" t="s">
        <v>8</v>
      </c>
      <c r="B273" s="111"/>
      <c r="C273" s="112"/>
      <c r="D273" s="112"/>
      <c r="E273" s="112"/>
      <c r="F273" s="87" t="s">
        <v>125</v>
      </c>
      <c r="G273" s="114"/>
      <c r="H273" s="113"/>
      <c r="I273" s="113"/>
      <c r="J273" s="113"/>
      <c r="K273" s="79"/>
      <c r="L273" s="78"/>
    </row>
    <row r="274" spans="1:12" ht="22.5" x14ac:dyDescent="0.2">
      <c r="A274" s="1" t="s">
        <v>119</v>
      </c>
      <c r="B274" s="108">
        <v>14</v>
      </c>
      <c r="C274" s="109" t="s">
        <v>328</v>
      </c>
      <c r="D274" s="109"/>
      <c r="E274" s="109" t="s">
        <v>121</v>
      </c>
      <c r="F274" s="87" t="s">
        <v>329</v>
      </c>
      <c r="G274" s="115" t="s">
        <v>327</v>
      </c>
      <c r="H274" s="110">
        <v>17188.47</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330</v>
      </c>
      <c r="G276" s="114"/>
      <c r="H276" s="113"/>
      <c r="I276" s="113"/>
      <c r="J276" s="113"/>
      <c r="K276" s="79"/>
      <c r="L276" s="78"/>
    </row>
    <row r="277" spans="1:12" x14ac:dyDescent="0.2">
      <c r="A277" s="1" t="s">
        <v>8</v>
      </c>
      <c r="B277" s="111"/>
      <c r="C277" s="112"/>
      <c r="D277" s="112"/>
      <c r="E277" s="112"/>
      <c r="F277" s="87" t="s">
        <v>125</v>
      </c>
      <c r="G277" s="114"/>
      <c r="H277" s="113"/>
      <c r="I277" s="113"/>
      <c r="J277" s="113"/>
      <c r="K277" s="79"/>
      <c r="L277" s="78"/>
    </row>
    <row r="278" spans="1:12" ht="22.5" x14ac:dyDescent="0.2">
      <c r="A278" s="155" t="s">
        <v>119</v>
      </c>
      <c r="B278" s="156">
        <v>101</v>
      </c>
      <c r="C278" s="157" t="s">
        <v>399</v>
      </c>
      <c r="D278" s="157"/>
      <c r="E278" s="157" t="s">
        <v>121</v>
      </c>
      <c r="F278" s="158" t="s">
        <v>400</v>
      </c>
      <c r="G278" s="159" t="s">
        <v>327</v>
      </c>
      <c r="H278" s="160">
        <v>24636.85</v>
      </c>
      <c r="I278" s="160"/>
      <c r="J278" s="160" t="str">
        <f>IF(ISNUMBER(I278),ROUND(H278*I278,3),"")</f>
        <v/>
      </c>
      <c r="K278" s="161"/>
      <c r="L278" s="162">
        <f>ROUND(H278*K278,2)</f>
        <v>0</v>
      </c>
    </row>
    <row r="279" spans="1:12" x14ac:dyDescent="0.2">
      <c r="A279" s="155" t="s">
        <v>5</v>
      </c>
      <c r="B279" s="163"/>
      <c r="C279" s="164"/>
      <c r="D279" s="164"/>
      <c r="E279" s="164"/>
      <c r="F279" s="158"/>
      <c r="G279" s="165"/>
      <c r="H279" s="166"/>
      <c r="I279" s="166"/>
      <c r="J279" s="166"/>
      <c r="K279" s="167"/>
      <c r="L279" s="168"/>
    </row>
    <row r="280" spans="1:12" ht="22.5" x14ac:dyDescent="0.2">
      <c r="A280" s="155" t="s">
        <v>7</v>
      </c>
      <c r="B280" s="163"/>
      <c r="C280" s="164"/>
      <c r="D280" s="164"/>
      <c r="E280" s="164"/>
      <c r="F280" s="158" t="s">
        <v>401</v>
      </c>
      <c r="G280" s="165"/>
      <c r="H280" s="166"/>
      <c r="I280" s="166"/>
      <c r="J280" s="166"/>
      <c r="K280" s="167"/>
      <c r="L280" s="168"/>
    </row>
    <row r="281" spans="1:12" x14ac:dyDescent="0.2">
      <c r="A281" s="155" t="s">
        <v>8</v>
      </c>
      <c r="B281" s="163"/>
      <c r="C281" s="164"/>
      <c r="D281" s="164"/>
      <c r="E281" s="164"/>
      <c r="F281" s="158" t="s">
        <v>125</v>
      </c>
      <c r="G281" s="165"/>
      <c r="H281" s="166"/>
      <c r="I281" s="166"/>
      <c r="J281" s="166"/>
      <c r="K281" s="167"/>
      <c r="L281" s="168"/>
    </row>
    <row r="282" spans="1:12" ht="22.5" x14ac:dyDescent="0.2">
      <c r="A282" s="1" t="s">
        <v>119</v>
      </c>
      <c r="B282" s="108">
        <v>15</v>
      </c>
      <c r="C282" s="109" t="s">
        <v>331</v>
      </c>
      <c r="D282" s="109"/>
      <c r="E282" s="109" t="s">
        <v>121</v>
      </c>
      <c r="F282" s="87" t="s">
        <v>332</v>
      </c>
      <c r="G282" s="115" t="s">
        <v>186</v>
      </c>
      <c r="H282" s="110">
        <v>2060.9050000000002</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333</v>
      </c>
      <c r="G284" s="114"/>
      <c r="H284" s="113"/>
      <c r="I284" s="113"/>
      <c r="J284" s="113"/>
      <c r="K284" s="79"/>
      <c r="L284" s="78"/>
    </row>
    <row r="285" spans="1:12" x14ac:dyDescent="0.2">
      <c r="A285" s="1" t="s">
        <v>8</v>
      </c>
      <c r="B285" s="111"/>
      <c r="C285" s="112"/>
      <c r="D285" s="112"/>
      <c r="E285" s="112"/>
      <c r="F285" s="87" t="s">
        <v>125</v>
      </c>
      <c r="G285" s="114"/>
      <c r="H285" s="113"/>
      <c r="I285" s="113"/>
      <c r="J285" s="113"/>
      <c r="K285" s="79"/>
      <c r="L285" s="78"/>
    </row>
    <row r="286" spans="1:12" ht="22.5" x14ac:dyDescent="0.2">
      <c r="A286" s="1" t="s">
        <v>119</v>
      </c>
      <c r="B286" s="108">
        <v>16</v>
      </c>
      <c r="C286" s="109" t="s">
        <v>334</v>
      </c>
      <c r="D286" s="109"/>
      <c r="E286" s="109" t="s">
        <v>121</v>
      </c>
      <c r="F286" s="87" t="s">
        <v>335</v>
      </c>
      <c r="G286" s="115" t="s">
        <v>336</v>
      </c>
      <c r="H286" s="110">
        <v>2731.9470000000001</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ht="33.75" x14ac:dyDescent="0.2">
      <c r="A288" s="1" t="s">
        <v>7</v>
      </c>
      <c r="B288" s="111"/>
      <c r="C288" s="112"/>
      <c r="D288" s="112"/>
      <c r="E288" s="112"/>
      <c r="F288" s="87" t="s">
        <v>337</v>
      </c>
      <c r="G288" s="114"/>
      <c r="H288" s="113"/>
      <c r="I288" s="113"/>
      <c r="J288" s="113"/>
      <c r="K288" s="79"/>
      <c r="L288" s="78"/>
    </row>
    <row r="289" spans="1:12" x14ac:dyDescent="0.2">
      <c r="A289" s="1" t="s">
        <v>8</v>
      </c>
      <c r="B289" s="111"/>
      <c r="C289" s="112"/>
      <c r="D289" s="112"/>
      <c r="E289" s="112"/>
      <c r="F289" s="87" t="s">
        <v>125</v>
      </c>
      <c r="G289" s="114"/>
      <c r="H289" s="113"/>
      <c r="I289" s="113"/>
      <c r="J289" s="113"/>
      <c r="K289" s="79"/>
      <c r="L289" s="78"/>
    </row>
    <row r="290" spans="1:12" ht="22.5" x14ac:dyDescent="0.2">
      <c r="A290" s="1" t="s">
        <v>119</v>
      </c>
      <c r="B290" s="108">
        <v>17</v>
      </c>
      <c r="C290" s="109" t="s">
        <v>338</v>
      </c>
      <c r="D290" s="109"/>
      <c r="E290" s="109" t="s">
        <v>121</v>
      </c>
      <c r="F290" s="87" t="s">
        <v>339</v>
      </c>
      <c r="G290" s="115" t="s">
        <v>186</v>
      </c>
      <c r="H290" s="110">
        <v>130.97999999999999</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340</v>
      </c>
      <c r="G292" s="114"/>
      <c r="H292" s="113"/>
      <c r="I292" s="113"/>
      <c r="J292" s="113"/>
      <c r="K292" s="79"/>
      <c r="L292" s="78"/>
    </row>
    <row r="293" spans="1:12" x14ac:dyDescent="0.2">
      <c r="A293" s="1" t="s">
        <v>8</v>
      </c>
      <c r="B293" s="111"/>
      <c r="C293" s="112"/>
      <c r="D293" s="112"/>
      <c r="E293" s="112"/>
      <c r="F293" s="87" t="s">
        <v>125</v>
      </c>
      <c r="G293" s="114"/>
      <c r="H293" s="113"/>
      <c r="I293" s="113"/>
      <c r="J293" s="113"/>
      <c r="K293" s="79"/>
      <c r="L293" s="78"/>
    </row>
    <row r="294" spans="1:12" ht="22.5" x14ac:dyDescent="0.2">
      <c r="A294" s="1" t="s">
        <v>119</v>
      </c>
      <c r="B294" s="108">
        <v>18</v>
      </c>
      <c r="C294" s="109" t="s">
        <v>341</v>
      </c>
      <c r="D294" s="109"/>
      <c r="E294" s="109" t="s">
        <v>121</v>
      </c>
      <c r="F294" s="87" t="s">
        <v>342</v>
      </c>
      <c r="G294" s="115" t="s">
        <v>336</v>
      </c>
      <c r="H294" s="110">
        <v>398.87599999999998</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ht="22.5" x14ac:dyDescent="0.2">
      <c r="A296" s="1" t="s">
        <v>7</v>
      </c>
      <c r="B296" s="111"/>
      <c r="C296" s="112"/>
      <c r="D296" s="112"/>
      <c r="E296" s="112"/>
      <c r="F296" s="87" t="s">
        <v>343</v>
      </c>
      <c r="G296" s="114"/>
      <c r="H296" s="113"/>
      <c r="I296" s="113"/>
      <c r="J296" s="113"/>
      <c r="K296" s="79"/>
      <c r="L296" s="78"/>
    </row>
    <row r="297" spans="1:12" x14ac:dyDescent="0.2">
      <c r="A297" s="1" t="s">
        <v>8</v>
      </c>
      <c r="B297" s="111"/>
      <c r="C297" s="112"/>
      <c r="D297" s="112"/>
      <c r="E297" s="112"/>
      <c r="F297" s="87" t="s">
        <v>125</v>
      </c>
      <c r="G297" s="114"/>
      <c r="H297" s="113"/>
      <c r="I297" s="113"/>
      <c r="J297" s="113"/>
      <c r="K297" s="79"/>
      <c r="L297" s="78"/>
    </row>
    <row r="298" spans="1:12" x14ac:dyDescent="0.2">
      <c r="A298" s="1"/>
      <c r="B298" s="116"/>
      <c r="C298" s="117"/>
      <c r="D298" s="117"/>
      <c r="E298" s="117"/>
      <c r="F298" s="117"/>
      <c r="G298" s="118"/>
      <c r="H298" s="119"/>
      <c r="I298" s="119"/>
      <c r="J298" s="119"/>
      <c r="K298" s="81"/>
      <c r="L298" s="82"/>
    </row>
    <row r="299" spans="1:12" ht="22.5" x14ac:dyDescent="0.2">
      <c r="A299" s="1" t="s">
        <v>102</v>
      </c>
      <c r="B299" s="120"/>
      <c r="C299" s="121" t="s">
        <v>394</v>
      </c>
      <c r="D299" s="121"/>
      <c r="E299" s="121"/>
      <c r="F299" s="121" t="s">
        <v>321</v>
      </c>
      <c r="G299" s="122"/>
      <c r="H299" s="123"/>
      <c r="I299" s="123"/>
      <c r="J299" s="123">
        <f>SUBTOTAL(9,J266:J298)</f>
        <v>0</v>
      </c>
      <c r="K299" s="85"/>
      <c r="L299" s="86">
        <f>SUBTOTAL(9,L266:L298)</f>
        <v>0</v>
      </c>
    </row>
    <row r="300" spans="1:12" ht="12" thickBot="1" x14ac:dyDescent="0.25">
      <c r="A300" s="1"/>
      <c r="B300" s="124"/>
      <c r="C300" s="125"/>
      <c r="D300" s="125"/>
      <c r="E300" s="125"/>
      <c r="F300" s="125"/>
      <c r="G300" s="126"/>
      <c r="H300" s="127"/>
      <c r="I300" s="128"/>
      <c r="J300" s="127"/>
      <c r="K300" s="76"/>
      <c r="L300" s="76"/>
    </row>
    <row r="301" spans="1:12" x14ac:dyDescent="0.2">
      <c r="A301" s="1" t="s">
        <v>115</v>
      </c>
      <c r="B301" s="105" t="s">
        <v>116</v>
      </c>
      <c r="C301" s="106" t="s">
        <v>344</v>
      </c>
      <c r="D301" s="106"/>
      <c r="E301" s="106"/>
      <c r="F301" s="106" t="s">
        <v>345</v>
      </c>
      <c r="G301" s="129"/>
      <c r="H301" s="107"/>
      <c r="I301" s="107"/>
      <c r="J301" s="107"/>
      <c r="K301" s="83"/>
      <c r="L301" s="84"/>
    </row>
    <row r="302" spans="1:12" ht="22.5" x14ac:dyDescent="0.2">
      <c r="A302" s="1" t="s">
        <v>119</v>
      </c>
      <c r="B302" s="108">
        <v>57</v>
      </c>
      <c r="C302" s="109" t="s">
        <v>180</v>
      </c>
      <c r="D302" s="109"/>
      <c r="E302" s="109" t="s">
        <v>121</v>
      </c>
      <c r="F302" s="87" t="s">
        <v>181</v>
      </c>
      <c r="G302" s="115" t="s">
        <v>178</v>
      </c>
      <c r="H302" s="110">
        <v>82.266999999999996</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346</v>
      </c>
      <c r="G304" s="114"/>
      <c r="H304" s="113"/>
      <c r="I304" s="113"/>
      <c r="J304" s="113"/>
      <c r="K304" s="79"/>
      <c r="L304" s="78"/>
    </row>
    <row r="305" spans="1:12" x14ac:dyDescent="0.2">
      <c r="A305" s="1" t="s">
        <v>8</v>
      </c>
      <c r="B305" s="111"/>
      <c r="C305" s="112"/>
      <c r="D305" s="112"/>
      <c r="E305" s="112"/>
      <c r="F305" s="87" t="s">
        <v>125</v>
      </c>
      <c r="G305" s="114"/>
      <c r="H305" s="113"/>
      <c r="I305" s="113"/>
      <c r="J305" s="113"/>
      <c r="K305" s="79"/>
      <c r="L305" s="78"/>
    </row>
    <row r="306" spans="1:12" ht="22.5" x14ac:dyDescent="0.2">
      <c r="A306" s="1" t="s">
        <v>119</v>
      </c>
      <c r="B306" s="108">
        <v>58</v>
      </c>
      <c r="C306" s="109" t="s">
        <v>176</v>
      </c>
      <c r="D306" s="109"/>
      <c r="E306" s="109" t="s">
        <v>121</v>
      </c>
      <c r="F306" s="87" t="s">
        <v>177</v>
      </c>
      <c r="G306" s="115" t="s">
        <v>178</v>
      </c>
      <c r="H306" s="110">
        <v>162.70099999999999</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347</v>
      </c>
      <c r="G308" s="114"/>
      <c r="H308" s="113"/>
      <c r="I308" s="113"/>
      <c r="J308" s="113"/>
      <c r="K308" s="79"/>
      <c r="L308" s="78"/>
    </row>
    <row r="309" spans="1:12" x14ac:dyDescent="0.2">
      <c r="A309" s="1" t="s">
        <v>8</v>
      </c>
      <c r="B309" s="111"/>
      <c r="C309" s="112"/>
      <c r="D309" s="112"/>
      <c r="E309" s="112"/>
      <c r="F309" s="87" t="s">
        <v>125</v>
      </c>
      <c r="G309" s="114"/>
      <c r="H309" s="113"/>
      <c r="I309" s="113"/>
      <c r="J309" s="113"/>
      <c r="K309" s="79"/>
      <c r="L309" s="78"/>
    </row>
    <row r="310" spans="1:12" ht="22.5" x14ac:dyDescent="0.2">
      <c r="A310" s="1" t="s">
        <v>119</v>
      </c>
      <c r="B310" s="108">
        <v>59</v>
      </c>
      <c r="C310" s="109" t="s">
        <v>322</v>
      </c>
      <c r="D310" s="109"/>
      <c r="E310" s="109" t="s">
        <v>121</v>
      </c>
      <c r="F310" s="87" t="s">
        <v>323</v>
      </c>
      <c r="G310" s="115" t="s">
        <v>178</v>
      </c>
      <c r="H310" s="110">
        <v>20.873000000000001</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x14ac:dyDescent="0.2">
      <c r="A312" s="1" t="s">
        <v>7</v>
      </c>
      <c r="B312" s="111"/>
      <c r="C312" s="112"/>
      <c r="D312" s="112"/>
      <c r="E312" s="112"/>
      <c r="F312" s="87" t="s">
        <v>348</v>
      </c>
      <c r="G312" s="114"/>
      <c r="H312" s="113"/>
      <c r="I312" s="113"/>
      <c r="J312" s="113"/>
      <c r="K312" s="79"/>
      <c r="L312" s="78"/>
    </row>
    <row r="313" spans="1:12" x14ac:dyDescent="0.2">
      <c r="A313" s="1" t="s">
        <v>8</v>
      </c>
      <c r="B313" s="111"/>
      <c r="C313" s="112"/>
      <c r="D313" s="112"/>
      <c r="E313" s="112"/>
      <c r="F313" s="87" t="s">
        <v>125</v>
      </c>
      <c r="G313" s="114"/>
      <c r="H313" s="113"/>
      <c r="I313" s="113"/>
      <c r="J313" s="113"/>
      <c r="K313" s="79"/>
      <c r="L313" s="78"/>
    </row>
    <row r="314" spans="1:12" ht="22.5" x14ac:dyDescent="0.2">
      <c r="A314" s="1" t="s">
        <v>119</v>
      </c>
      <c r="B314" s="108">
        <v>60</v>
      </c>
      <c r="C314" s="109" t="s">
        <v>325</v>
      </c>
      <c r="D314" s="109"/>
      <c r="E314" s="109" t="s">
        <v>121</v>
      </c>
      <c r="F314" s="87" t="s">
        <v>326</v>
      </c>
      <c r="G314" s="115" t="s">
        <v>327</v>
      </c>
      <c r="H314" s="110">
        <v>709.68200000000002</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349</v>
      </c>
      <c r="G316" s="114"/>
      <c r="H316" s="113"/>
      <c r="I316" s="113"/>
      <c r="J316" s="113"/>
      <c r="K316" s="79"/>
      <c r="L316" s="78"/>
    </row>
    <row r="317" spans="1:12" x14ac:dyDescent="0.2">
      <c r="A317" s="1" t="s">
        <v>8</v>
      </c>
      <c r="B317" s="111"/>
      <c r="C317" s="112"/>
      <c r="D317" s="112"/>
      <c r="E317" s="112"/>
      <c r="F317" s="87" t="s">
        <v>125</v>
      </c>
      <c r="G317" s="114"/>
      <c r="H317" s="113"/>
      <c r="I317" s="113"/>
      <c r="J317" s="113"/>
      <c r="K317" s="79"/>
      <c r="L317" s="78"/>
    </row>
    <row r="318" spans="1:12" ht="22.5" x14ac:dyDescent="0.2">
      <c r="A318" s="1" t="s">
        <v>119</v>
      </c>
      <c r="B318" s="108">
        <v>61</v>
      </c>
      <c r="C318" s="109" t="s">
        <v>208</v>
      </c>
      <c r="D318" s="109"/>
      <c r="E318" s="109" t="s">
        <v>121</v>
      </c>
      <c r="F318" s="87" t="s">
        <v>209</v>
      </c>
      <c r="G318" s="115" t="s">
        <v>186</v>
      </c>
      <c r="H318" s="110">
        <v>79.022999999999996</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350</v>
      </c>
      <c r="G320" s="114"/>
      <c r="H320" s="113"/>
      <c r="I320" s="113"/>
      <c r="J320" s="113"/>
      <c r="K320" s="79"/>
      <c r="L320" s="78"/>
    </row>
    <row r="321" spans="1:12" x14ac:dyDescent="0.2">
      <c r="A321" s="1" t="s">
        <v>8</v>
      </c>
      <c r="B321" s="111"/>
      <c r="C321" s="112"/>
      <c r="D321" s="112"/>
      <c r="E321" s="112"/>
      <c r="F321" s="87" t="s">
        <v>125</v>
      </c>
      <c r="G321" s="114"/>
      <c r="H321" s="113"/>
      <c r="I321" s="113"/>
      <c r="J321" s="113"/>
      <c r="K321" s="79"/>
      <c r="L321" s="78"/>
    </row>
    <row r="322" spans="1:12" ht="22.5" x14ac:dyDescent="0.2">
      <c r="A322" s="1" t="s">
        <v>119</v>
      </c>
      <c r="B322" s="108">
        <v>62</v>
      </c>
      <c r="C322" s="109" t="s">
        <v>278</v>
      </c>
      <c r="D322" s="109"/>
      <c r="E322" s="109" t="s">
        <v>121</v>
      </c>
      <c r="F322" s="87" t="s">
        <v>279</v>
      </c>
      <c r="G322" s="115" t="s">
        <v>186</v>
      </c>
      <c r="H322" s="110">
        <v>216.49299999999999</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351</v>
      </c>
      <c r="G324" s="114"/>
      <c r="H324" s="113"/>
      <c r="I324" s="113"/>
      <c r="J324" s="113"/>
      <c r="K324" s="79"/>
      <c r="L324" s="78"/>
    </row>
    <row r="325" spans="1:12" x14ac:dyDescent="0.2">
      <c r="A325" s="1" t="s">
        <v>8</v>
      </c>
      <c r="B325" s="111"/>
      <c r="C325" s="112"/>
      <c r="D325" s="112"/>
      <c r="E325" s="112"/>
      <c r="F325" s="87" t="s">
        <v>125</v>
      </c>
      <c r="G325" s="114"/>
      <c r="H325" s="113"/>
      <c r="I325" s="113"/>
      <c r="J325" s="113"/>
      <c r="K325" s="79"/>
      <c r="L325" s="78"/>
    </row>
    <row r="326" spans="1:12" ht="22.5" x14ac:dyDescent="0.2">
      <c r="A326" s="1" t="s">
        <v>119</v>
      </c>
      <c r="B326" s="108">
        <v>63</v>
      </c>
      <c r="C326" s="109" t="s">
        <v>352</v>
      </c>
      <c r="D326" s="109"/>
      <c r="E326" s="109" t="s">
        <v>121</v>
      </c>
      <c r="F326" s="87" t="s">
        <v>353</v>
      </c>
      <c r="G326" s="115" t="s">
        <v>145</v>
      </c>
      <c r="H326" s="110">
        <v>37</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354</v>
      </c>
      <c r="G328" s="114"/>
      <c r="H328" s="113"/>
      <c r="I328" s="113"/>
      <c r="J328" s="113"/>
      <c r="K328" s="79"/>
      <c r="L328" s="78"/>
    </row>
    <row r="329" spans="1:12" x14ac:dyDescent="0.2">
      <c r="A329" s="1" t="s">
        <v>8</v>
      </c>
      <c r="B329" s="111"/>
      <c r="C329" s="112"/>
      <c r="D329" s="112"/>
      <c r="E329" s="112"/>
      <c r="F329" s="87" t="s">
        <v>125</v>
      </c>
      <c r="G329" s="114"/>
      <c r="H329" s="113"/>
      <c r="I329" s="113"/>
      <c r="J329" s="113"/>
      <c r="K329" s="79"/>
      <c r="L329" s="78"/>
    </row>
    <row r="330" spans="1:12" ht="22.5" x14ac:dyDescent="0.2">
      <c r="A330" s="1" t="s">
        <v>119</v>
      </c>
      <c r="B330" s="108">
        <v>64</v>
      </c>
      <c r="C330" s="109" t="s">
        <v>266</v>
      </c>
      <c r="D330" s="109"/>
      <c r="E330" s="109" t="s">
        <v>121</v>
      </c>
      <c r="F330" s="87" t="s">
        <v>267</v>
      </c>
      <c r="G330" s="115" t="s">
        <v>145</v>
      </c>
      <c r="H330" s="110">
        <v>10</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x14ac:dyDescent="0.2">
      <c r="A332" s="1" t="s">
        <v>7</v>
      </c>
      <c r="B332" s="111"/>
      <c r="C332" s="112"/>
      <c r="D332" s="112"/>
      <c r="E332" s="112"/>
      <c r="F332" s="87" t="s">
        <v>355</v>
      </c>
      <c r="G332" s="114"/>
      <c r="H332" s="113"/>
      <c r="I332" s="113"/>
      <c r="J332" s="113"/>
      <c r="K332" s="79"/>
      <c r="L332" s="78"/>
    </row>
    <row r="333" spans="1:12" x14ac:dyDescent="0.2">
      <c r="A333" s="1" t="s">
        <v>8</v>
      </c>
      <c r="B333" s="111"/>
      <c r="C333" s="112"/>
      <c r="D333" s="112"/>
      <c r="E333" s="112"/>
      <c r="F333" s="87" t="s">
        <v>125</v>
      </c>
      <c r="G333" s="114"/>
      <c r="H333" s="113"/>
      <c r="I333" s="113"/>
      <c r="J333" s="113"/>
      <c r="K333" s="79"/>
      <c r="L333" s="78"/>
    </row>
    <row r="334" spans="1:12" ht="22.5" x14ac:dyDescent="0.2">
      <c r="A334" s="1" t="s">
        <v>119</v>
      </c>
      <c r="B334" s="108">
        <v>65</v>
      </c>
      <c r="C334" s="109" t="s">
        <v>269</v>
      </c>
      <c r="D334" s="109"/>
      <c r="E334" s="109" t="s">
        <v>121</v>
      </c>
      <c r="F334" s="87" t="s">
        <v>270</v>
      </c>
      <c r="G334" s="115" t="s">
        <v>145</v>
      </c>
      <c r="H334" s="110">
        <v>14</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356</v>
      </c>
      <c r="G336" s="114"/>
      <c r="H336" s="113"/>
      <c r="I336" s="113"/>
      <c r="J336" s="113"/>
      <c r="K336" s="79"/>
      <c r="L336" s="78"/>
    </row>
    <row r="337" spans="1:12" x14ac:dyDescent="0.2">
      <c r="A337" s="1" t="s">
        <v>8</v>
      </c>
      <c r="B337" s="111"/>
      <c r="C337" s="112"/>
      <c r="D337" s="112"/>
      <c r="E337" s="112"/>
      <c r="F337" s="87" t="s">
        <v>125</v>
      </c>
      <c r="G337" s="114"/>
      <c r="H337" s="113"/>
      <c r="I337" s="113"/>
      <c r="J337" s="113"/>
      <c r="K337" s="79"/>
      <c r="L337" s="78"/>
    </row>
    <row r="338" spans="1:12" ht="22.5" x14ac:dyDescent="0.2">
      <c r="A338" s="1" t="s">
        <v>119</v>
      </c>
      <c r="B338" s="108">
        <v>66</v>
      </c>
      <c r="C338" s="109" t="s">
        <v>357</v>
      </c>
      <c r="D338" s="109"/>
      <c r="E338" s="109" t="s">
        <v>121</v>
      </c>
      <c r="F338" s="87" t="s">
        <v>358</v>
      </c>
      <c r="G338" s="115" t="s">
        <v>178</v>
      </c>
      <c r="H338" s="110">
        <v>193.6</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359</v>
      </c>
      <c r="G340" s="114"/>
      <c r="H340" s="113"/>
      <c r="I340" s="113"/>
      <c r="J340" s="113"/>
      <c r="K340" s="79"/>
      <c r="L340" s="78"/>
    </row>
    <row r="341" spans="1:12" x14ac:dyDescent="0.2">
      <c r="A341" s="1" t="s">
        <v>8</v>
      </c>
      <c r="B341" s="111"/>
      <c r="C341" s="112"/>
      <c r="D341" s="112"/>
      <c r="E341" s="112"/>
      <c r="F341" s="87" t="s">
        <v>125</v>
      </c>
      <c r="G341" s="114"/>
      <c r="H341" s="113"/>
      <c r="I341" s="113"/>
      <c r="J341" s="113"/>
      <c r="K341" s="79"/>
      <c r="L341" s="78"/>
    </row>
    <row r="342" spans="1:12" ht="22.5" x14ac:dyDescent="0.2">
      <c r="A342" s="1" t="s">
        <v>119</v>
      </c>
      <c r="B342" s="108">
        <v>67</v>
      </c>
      <c r="C342" s="109" t="s">
        <v>360</v>
      </c>
      <c r="D342" s="109"/>
      <c r="E342" s="109" t="s">
        <v>121</v>
      </c>
      <c r="F342" s="87" t="s">
        <v>361</v>
      </c>
      <c r="G342" s="115" t="s">
        <v>186</v>
      </c>
      <c r="H342" s="110">
        <v>327.96800000000002</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362</v>
      </c>
      <c r="G344" s="114"/>
      <c r="H344" s="113"/>
      <c r="I344" s="113"/>
      <c r="J344" s="113"/>
      <c r="K344" s="79"/>
      <c r="L344" s="78"/>
    </row>
    <row r="345" spans="1:12" x14ac:dyDescent="0.2">
      <c r="A345" s="1" t="s">
        <v>8</v>
      </c>
      <c r="B345" s="111"/>
      <c r="C345" s="112"/>
      <c r="D345" s="112"/>
      <c r="E345" s="112"/>
      <c r="F345" s="87" t="s">
        <v>125</v>
      </c>
      <c r="G345" s="114"/>
      <c r="H345" s="113"/>
      <c r="I345" s="113"/>
      <c r="J345" s="113"/>
      <c r="K345" s="79"/>
      <c r="L345" s="78"/>
    </row>
    <row r="346" spans="1:12" ht="22.5" x14ac:dyDescent="0.2">
      <c r="A346" s="1" t="s">
        <v>119</v>
      </c>
      <c r="B346" s="108">
        <v>68</v>
      </c>
      <c r="C346" s="109" t="s">
        <v>281</v>
      </c>
      <c r="D346" s="109"/>
      <c r="E346" s="109" t="s">
        <v>121</v>
      </c>
      <c r="F346" s="87" t="s">
        <v>282</v>
      </c>
      <c r="G346" s="115" t="s">
        <v>186</v>
      </c>
      <c r="H346" s="110">
        <v>544.46100000000001</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x14ac:dyDescent="0.2">
      <c r="A348" s="1" t="s">
        <v>7</v>
      </c>
      <c r="B348" s="111"/>
      <c r="C348" s="112"/>
      <c r="D348" s="112"/>
      <c r="E348" s="112"/>
      <c r="F348" s="87" t="s">
        <v>363</v>
      </c>
      <c r="G348" s="114"/>
      <c r="H348" s="113"/>
      <c r="I348" s="113"/>
      <c r="J348" s="113"/>
      <c r="K348" s="79"/>
      <c r="L348" s="78"/>
    </row>
    <row r="349" spans="1:12" x14ac:dyDescent="0.2">
      <c r="A349" s="1" t="s">
        <v>8</v>
      </c>
      <c r="B349" s="111"/>
      <c r="C349" s="112"/>
      <c r="D349" s="112"/>
      <c r="E349" s="112"/>
      <c r="F349" s="87" t="s">
        <v>125</v>
      </c>
      <c r="G349" s="114"/>
      <c r="H349" s="113"/>
      <c r="I349" s="113"/>
      <c r="J349" s="113"/>
      <c r="K349" s="79"/>
      <c r="L349" s="78"/>
    </row>
    <row r="350" spans="1:12" ht="22.5" x14ac:dyDescent="0.2">
      <c r="A350" s="1" t="s">
        <v>119</v>
      </c>
      <c r="B350" s="108">
        <v>69</v>
      </c>
      <c r="C350" s="109" t="s">
        <v>331</v>
      </c>
      <c r="D350" s="109"/>
      <c r="E350" s="109" t="s">
        <v>121</v>
      </c>
      <c r="F350" s="87" t="s">
        <v>332</v>
      </c>
      <c r="G350" s="115" t="s">
        <v>186</v>
      </c>
      <c r="H350" s="110">
        <v>26.422000000000001</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364</v>
      </c>
      <c r="G352" s="114"/>
      <c r="H352" s="113"/>
      <c r="I352" s="113"/>
      <c r="J352" s="113"/>
      <c r="K352" s="79"/>
      <c r="L352" s="78"/>
    </row>
    <row r="353" spans="1:12" x14ac:dyDescent="0.2">
      <c r="A353" s="1" t="s">
        <v>8</v>
      </c>
      <c r="B353" s="111"/>
      <c r="C353" s="112"/>
      <c r="D353" s="112"/>
      <c r="E353" s="112"/>
      <c r="F353" s="87" t="s">
        <v>125</v>
      </c>
      <c r="G353" s="114"/>
      <c r="H353" s="113"/>
      <c r="I353" s="113"/>
      <c r="J353" s="113"/>
      <c r="K353" s="79"/>
      <c r="L353" s="78"/>
    </row>
    <row r="354" spans="1:12" ht="22.5" x14ac:dyDescent="0.2">
      <c r="A354" s="1" t="s">
        <v>119</v>
      </c>
      <c r="B354" s="108">
        <v>70</v>
      </c>
      <c r="C354" s="109" t="s">
        <v>365</v>
      </c>
      <c r="D354" s="109"/>
      <c r="E354" s="109" t="s">
        <v>121</v>
      </c>
      <c r="F354" s="87" t="s">
        <v>366</v>
      </c>
      <c r="G354" s="115" t="s">
        <v>145</v>
      </c>
      <c r="H354" s="110">
        <v>1</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367</v>
      </c>
      <c r="G356" s="114"/>
      <c r="H356" s="113"/>
      <c r="I356" s="113"/>
      <c r="J356" s="113"/>
      <c r="K356" s="79"/>
      <c r="L356" s="78"/>
    </row>
    <row r="357" spans="1:12" x14ac:dyDescent="0.2">
      <c r="A357" s="1" t="s">
        <v>8</v>
      </c>
      <c r="B357" s="111"/>
      <c r="C357" s="112"/>
      <c r="D357" s="112"/>
      <c r="E357" s="112"/>
      <c r="F357" s="87" t="s">
        <v>125</v>
      </c>
      <c r="G357" s="114"/>
      <c r="H357" s="113"/>
      <c r="I357" s="113"/>
      <c r="J357" s="113"/>
      <c r="K357" s="79"/>
      <c r="L357" s="78"/>
    </row>
    <row r="358" spans="1:12" ht="22.5" x14ac:dyDescent="0.2">
      <c r="A358" s="1" t="s">
        <v>119</v>
      </c>
      <c r="B358" s="108">
        <v>71</v>
      </c>
      <c r="C358" s="109" t="s">
        <v>368</v>
      </c>
      <c r="D358" s="109"/>
      <c r="E358" s="109" t="s">
        <v>121</v>
      </c>
      <c r="F358" s="87" t="s">
        <v>369</v>
      </c>
      <c r="G358" s="115" t="s">
        <v>145</v>
      </c>
      <c r="H358" s="110">
        <v>1</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x14ac:dyDescent="0.2">
      <c r="A360" s="1" t="s">
        <v>7</v>
      </c>
      <c r="B360" s="111"/>
      <c r="C360" s="112"/>
      <c r="D360" s="112"/>
      <c r="E360" s="112"/>
      <c r="F360" s="87" t="s">
        <v>367</v>
      </c>
      <c r="G360" s="114"/>
      <c r="H360" s="113"/>
      <c r="I360" s="113"/>
      <c r="J360" s="113"/>
      <c r="K360" s="79"/>
      <c r="L360" s="78"/>
    </row>
    <row r="361" spans="1:12" x14ac:dyDescent="0.2">
      <c r="A361" s="1" t="s">
        <v>8</v>
      </c>
      <c r="B361" s="111"/>
      <c r="C361" s="112"/>
      <c r="D361" s="112"/>
      <c r="E361" s="112"/>
      <c r="F361" s="87" t="s">
        <v>125</v>
      </c>
      <c r="G361" s="114"/>
      <c r="H361" s="113"/>
      <c r="I361" s="113"/>
      <c r="J361" s="113"/>
      <c r="K361" s="79"/>
      <c r="L361" s="78"/>
    </row>
    <row r="362" spans="1:12" ht="22.5" x14ac:dyDescent="0.2">
      <c r="A362" s="1" t="s">
        <v>119</v>
      </c>
      <c r="B362" s="108">
        <v>72</v>
      </c>
      <c r="C362" s="109" t="s">
        <v>370</v>
      </c>
      <c r="D362" s="109"/>
      <c r="E362" s="109" t="s">
        <v>121</v>
      </c>
      <c r="F362" s="87" t="s">
        <v>371</v>
      </c>
      <c r="G362" s="115" t="s">
        <v>145</v>
      </c>
      <c r="H362" s="110">
        <v>1</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367</v>
      </c>
      <c r="G364" s="114"/>
      <c r="H364" s="113"/>
      <c r="I364" s="113"/>
      <c r="J364" s="113"/>
      <c r="K364" s="79"/>
      <c r="L364" s="78"/>
    </row>
    <row r="365" spans="1:12" x14ac:dyDescent="0.2">
      <c r="A365" s="1" t="s">
        <v>8</v>
      </c>
      <c r="B365" s="111"/>
      <c r="C365" s="112"/>
      <c r="D365" s="112"/>
      <c r="E365" s="112"/>
      <c r="F365" s="87" t="s">
        <v>125</v>
      </c>
      <c r="G365" s="114"/>
      <c r="H365" s="113"/>
      <c r="I365" s="113"/>
      <c r="J365" s="113"/>
      <c r="K365" s="79"/>
      <c r="L365" s="78"/>
    </row>
    <row r="366" spans="1:12" ht="22.5" x14ac:dyDescent="0.2">
      <c r="A366" s="1" t="s">
        <v>119</v>
      </c>
      <c r="B366" s="108">
        <v>73</v>
      </c>
      <c r="C366" s="109" t="s">
        <v>372</v>
      </c>
      <c r="D366" s="109"/>
      <c r="E366" s="109" t="s">
        <v>121</v>
      </c>
      <c r="F366" s="87" t="s">
        <v>373</v>
      </c>
      <c r="G366" s="115" t="s">
        <v>145</v>
      </c>
      <c r="H366" s="110">
        <v>1</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x14ac:dyDescent="0.2">
      <c r="A368" s="1" t="s">
        <v>7</v>
      </c>
      <c r="B368" s="111"/>
      <c r="C368" s="112"/>
      <c r="D368" s="112"/>
      <c r="E368" s="112"/>
      <c r="F368" s="87" t="s">
        <v>367</v>
      </c>
      <c r="G368" s="114"/>
      <c r="H368" s="113"/>
      <c r="I368" s="113"/>
      <c r="J368" s="113"/>
      <c r="K368" s="79"/>
      <c r="L368" s="78"/>
    </row>
    <row r="369" spans="1:12" x14ac:dyDescent="0.2">
      <c r="A369" s="1" t="s">
        <v>8</v>
      </c>
      <c r="B369" s="111"/>
      <c r="C369" s="112"/>
      <c r="D369" s="112"/>
      <c r="E369" s="112"/>
      <c r="F369" s="87" t="s">
        <v>125</v>
      </c>
      <c r="G369" s="114"/>
      <c r="H369" s="113"/>
      <c r="I369" s="113"/>
      <c r="J369" s="113"/>
      <c r="K369" s="79"/>
      <c r="L369" s="78"/>
    </row>
    <row r="370" spans="1:12" ht="22.5" x14ac:dyDescent="0.2">
      <c r="A370" s="1" t="s">
        <v>119</v>
      </c>
      <c r="B370" s="108">
        <v>74</v>
      </c>
      <c r="C370" s="109" t="s">
        <v>374</v>
      </c>
      <c r="D370" s="109"/>
      <c r="E370" s="109" t="s">
        <v>121</v>
      </c>
      <c r="F370" s="87" t="s">
        <v>375</v>
      </c>
      <c r="G370" s="115" t="s">
        <v>145</v>
      </c>
      <c r="H370" s="110">
        <v>1</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367</v>
      </c>
      <c r="G372" s="114"/>
      <c r="H372" s="113"/>
      <c r="I372" s="113"/>
      <c r="J372" s="113"/>
      <c r="K372" s="79"/>
      <c r="L372" s="78"/>
    </row>
    <row r="373" spans="1:12" x14ac:dyDescent="0.2">
      <c r="A373" s="1" t="s">
        <v>8</v>
      </c>
      <c r="B373" s="111"/>
      <c r="C373" s="112"/>
      <c r="D373" s="112"/>
      <c r="E373" s="112"/>
      <c r="F373" s="87" t="s">
        <v>125</v>
      </c>
      <c r="G373" s="114"/>
      <c r="H373" s="113"/>
      <c r="I373" s="113"/>
      <c r="J373" s="113"/>
      <c r="K373" s="79"/>
      <c r="L373" s="78"/>
    </row>
    <row r="374" spans="1:12" ht="22.5" x14ac:dyDescent="0.2">
      <c r="A374" s="1" t="s">
        <v>119</v>
      </c>
      <c r="B374" s="108">
        <v>75</v>
      </c>
      <c r="C374" s="109" t="s">
        <v>257</v>
      </c>
      <c r="D374" s="109"/>
      <c r="E374" s="109" t="s">
        <v>121</v>
      </c>
      <c r="F374" s="87" t="s">
        <v>258</v>
      </c>
      <c r="G374" s="115" t="s">
        <v>145</v>
      </c>
      <c r="H374" s="110">
        <v>1</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367</v>
      </c>
      <c r="G376" s="114"/>
      <c r="H376" s="113"/>
      <c r="I376" s="113"/>
      <c r="J376" s="113"/>
      <c r="K376" s="79"/>
      <c r="L376" s="78"/>
    </row>
    <row r="377" spans="1:12" x14ac:dyDescent="0.2">
      <c r="A377" s="1" t="s">
        <v>8</v>
      </c>
      <c r="B377" s="111"/>
      <c r="C377" s="112"/>
      <c r="D377" s="112"/>
      <c r="E377" s="112"/>
      <c r="F377" s="87" t="s">
        <v>125</v>
      </c>
      <c r="G377" s="114"/>
      <c r="H377" s="113"/>
      <c r="I377" s="113"/>
      <c r="J377" s="113"/>
      <c r="K377" s="79"/>
      <c r="L377" s="78"/>
    </row>
    <row r="378" spans="1:12" ht="22.5" x14ac:dyDescent="0.2">
      <c r="A378" s="1" t="s">
        <v>119</v>
      </c>
      <c r="B378" s="108">
        <v>76</v>
      </c>
      <c r="C378" s="109" t="s">
        <v>376</v>
      </c>
      <c r="D378" s="109"/>
      <c r="E378" s="109" t="s">
        <v>121</v>
      </c>
      <c r="F378" s="87" t="s">
        <v>377</v>
      </c>
      <c r="G378" s="115" t="s">
        <v>186</v>
      </c>
      <c r="H378" s="110">
        <v>37.832999999999998</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378</v>
      </c>
      <c r="G380" s="114"/>
      <c r="H380" s="113"/>
      <c r="I380" s="113"/>
      <c r="J380" s="113"/>
      <c r="K380" s="79"/>
      <c r="L380" s="78"/>
    </row>
    <row r="381" spans="1:12" x14ac:dyDescent="0.2">
      <c r="A381" s="1" t="s">
        <v>8</v>
      </c>
      <c r="B381" s="111"/>
      <c r="C381" s="112"/>
      <c r="D381" s="112"/>
      <c r="E381" s="112"/>
      <c r="F381" s="87" t="s">
        <v>125</v>
      </c>
      <c r="G381" s="114"/>
      <c r="H381" s="113"/>
      <c r="I381" s="113"/>
      <c r="J381" s="113"/>
      <c r="K381" s="79"/>
      <c r="L381" s="78"/>
    </row>
    <row r="382" spans="1:12" ht="22.5" x14ac:dyDescent="0.2">
      <c r="A382" s="1" t="s">
        <v>119</v>
      </c>
      <c r="B382" s="108">
        <v>77</v>
      </c>
      <c r="C382" s="109" t="s">
        <v>379</v>
      </c>
      <c r="D382" s="109"/>
      <c r="E382" s="109" t="s">
        <v>121</v>
      </c>
      <c r="F382" s="87" t="s">
        <v>380</v>
      </c>
      <c r="G382" s="115" t="s">
        <v>311</v>
      </c>
      <c r="H382" s="110">
        <v>11.704000000000001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ht="22.5" x14ac:dyDescent="0.2">
      <c r="A384" s="1" t="s">
        <v>7</v>
      </c>
      <c r="B384" s="111"/>
      <c r="C384" s="112"/>
      <c r="D384" s="112"/>
      <c r="E384" s="112"/>
      <c r="F384" s="87" t="s">
        <v>381</v>
      </c>
      <c r="G384" s="114"/>
      <c r="H384" s="113"/>
      <c r="I384" s="113"/>
      <c r="J384" s="113"/>
      <c r="K384" s="79"/>
      <c r="L384" s="78"/>
    </row>
    <row r="385" spans="1:12" x14ac:dyDescent="0.2">
      <c r="A385" s="1" t="s">
        <v>8</v>
      </c>
      <c r="B385" s="111"/>
      <c r="C385" s="112"/>
      <c r="D385" s="112"/>
      <c r="E385" s="112"/>
      <c r="F385" s="87" t="s">
        <v>125</v>
      </c>
      <c r="G385" s="114"/>
      <c r="H385" s="113"/>
      <c r="I385" s="113"/>
      <c r="J385" s="113"/>
      <c r="K385" s="79"/>
      <c r="L385" s="78"/>
    </row>
    <row r="386" spans="1:12" ht="22.5" x14ac:dyDescent="0.2">
      <c r="A386" s="1" t="s">
        <v>119</v>
      </c>
      <c r="B386" s="108">
        <v>78</v>
      </c>
      <c r="C386" s="109" t="s">
        <v>382</v>
      </c>
      <c r="D386" s="109"/>
      <c r="E386" s="109" t="s">
        <v>121</v>
      </c>
      <c r="F386" s="87" t="s">
        <v>383</v>
      </c>
      <c r="G386" s="115" t="s">
        <v>311</v>
      </c>
      <c r="H386" s="110">
        <v>11.704000000000001</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ht="22.5" x14ac:dyDescent="0.2">
      <c r="A388" s="1" t="s">
        <v>7</v>
      </c>
      <c r="B388" s="111"/>
      <c r="C388" s="112"/>
      <c r="D388" s="112"/>
      <c r="E388" s="112"/>
      <c r="F388" s="87" t="s">
        <v>384</v>
      </c>
      <c r="G388" s="114"/>
      <c r="H388" s="113"/>
      <c r="I388" s="113"/>
      <c r="J388" s="113"/>
      <c r="K388" s="79"/>
      <c r="L388" s="78"/>
    </row>
    <row r="389" spans="1:12" x14ac:dyDescent="0.2">
      <c r="A389" s="1" t="s">
        <v>8</v>
      </c>
      <c r="B389" s="111"/>
      <c r="C389" s="112"/>
      <c r="D389" s="112"/>
      <c r="E389" s="112"/>
      <c r="F389" s="87" t="s">
        <v>125</v>
      </c>
      <c r="G389" s="114"/>
      <c r="H389" s="113"/>
      <c r="I389" s="113"/>
      <c r="J389" s="113"/>
      <c r="K389" s="79"/>
      <c r="L389" s="78"/>
    </row>
    <row r="390" spans="1:12" ht="22.5" x14ac:dyDescent="0.2">
      <c r="A390" s="1" t="s">
        <v>119</v>
      </c>
      <c r="B390" s="108">
        <v>79</v>
      </c>
      <c r="C390" s="109" t="s">
        <v>385</v>
      </c>
      <c r="D390" s="109"/>
      <c r="E390" s="109" t="s">
        <v>121</v>
      </c>
      <c r="F390" s="87" t="s">
        <v>386</v>
      </c>
      <c r="G390" s="115" t="s">
        <v>336</v>
      </c>
      <c r="H390" s="110">
        <v>17.181000000000001</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ht="22.5" x14ac:dyDescent="0.2">
      <c r="A392" s="1" t="s">
        <v>7</v>
      </c>
      <c r="B392" s="111"/>
      <c r="C392" s="112"/>
      <c r="D392" s="112"/>
      <c r="E392" s="112"/>
      <c r="F392" s="87" t="s">
        <v>387</v>
      </c>
      <c r="G392" s="114"/>
      <c r="H392" s="113"/>
      <c r="I392" s="113"/>
      <c r="J392" s="113"/>
      <c r="K392" s="79"/>
      <c r="L392" s="78"/>
    </row>
    <row r="393" spans="1:12" x14ac:dyDescent="0.2">
      <c r="A393" s="1" t="s">
        <v>8</v>
      </c>
      <c r="B393" s="111"/>
      <c r="C393" s="112"/>
      <c r="D393" s="112"/>
      <c r="E393" s="112"/>
      <c r="F393" s="87" t="s">
        <v>125</v>
      </c>
      <c r="G393" s="114"/>
      <c r="H393" s="113"/>
      <c r="I393" s="113"/>
      <c r="J393" s="113"/>
      <c r="K393" s="79"/>
      <c r="L393" s="78"/>
    </row>
    <row r="394" spans="1:12" x14ac:dyDescent="0.2">
      <c r="A394" s="1"/>
      <c r="B394" s="130"/>
      <c r="C394" s="131"/>
      <c r="D394" s="131"/>
      <c r="E394" s="131"/>
      <c r="F394" s="131"/>
      <c r="G394" s="132"/>
      <c r="H394" s="133"/>
      <c r="I394" s="133"/>
      <c r="J394" s="133"/>
      <c r="K394" s="89"/>
      <c r="L394" s="90"/>
    </row>
    <row r="395" spans="1:12" ht="22.5" x14ac:dyDescent="0.2">
      <c r="A395" s="1" t="s">
        <v>102</v>
      </c>
      <c r="B395" s="120"/>
      <c r="C395" s="121" t="s">
        <v>395</v>
      </c>
      <c r="D395" s="121"/>
      <c r="E395" s="121"/>
      <c r="F395" s="121" t="s">
        <v>345</v>
      </c>
      <c r="G395" s="122"/>
      <c r="H395" s="123"/>
      <c r="I395" s="123"/>
      <c r="J395" s="123">
        <f>SUBTOTAL(9,J302:J394)</f>
        <v>0</v>
      </c>
      <c r="K395" s="85"/>
      <c r="L395" s="86">
        <f>SUBTOTAL(9,L302:L394)</f>
        <v>0</v>
      </c>
    </row>
    <row r="396" spans="1:12" x14ac:dyDescent="0.2">
      <c r="A396" s="1"/>
      <c r="B396" s="134"/>
      <c r="C396" s="135"/>
      <c r="D396" s="135"/>
      <c r="E396" s="135"/>
      <c r="F396" s="135"/>
      <c r="G396" s="136"/>
      <c r="H396" s="137"/>
      <c r="I396" s="138"/>
      <c r="J396" s="137"/>
      <c r="K396" s="88"/>
      <c r="L396" s="88"/>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0"/>
      <c r="L1083" s="72"/>
    </row>
    <row r="1084" spans="1:12" x14ac:dyDescent="0.2">
      <c r="A1084" s="1"/>
      <c r="B1084" s="139"/>
      <c r="C1084" s="75"/>
      <c r="D1084" s="75"/>
      <c r="E1084" s="75"/>
      <c r="F1084" s="75"/>
      <c r="G1084" s="140"/>
      <c r="H1084" s="141"/>
      <c r="I1084" s="142"/>
      <c r="J1084" s="141"/>
      <c r="K1084" s="70"/>
      <c r="L1084" s="72"/>
    </row>
    <row r="1085" spans="1:12" x14ac:dyDescent="0.2">
      <c r="A1085" s="1"/>
      <c r="B1085" s="139"/>
      <c r="C1085" s="75"/>
      <c r="D1085" s="75"/>
      <c r="E1085" s="75"/>
      <c r="F1085" s="75"/>
      <c r="G1085" s="140"/>
      <c r="H1085" s="141"/>
      <c r="I1085" s="142"/>
      <c r="J1085" s="141"/>
      <c r="K1085" s="70"/>
      <c r="L1085" s="72"/>
    </row>
    <row r="1086" spans="1:12" x14ac:dyDescent="0.2">
      <c r="A1086" s="1"/>
      <c r="B1086" s="139"/>
      <c r="C1086" s="75"/>
      <c r="D1086" s="75"/>
      <c r="E1086" s="75"/>
      <c r="F1086" s="75"/>
      <c r="G1086" s="140"/>
      <c r="H1086" s="141"/>
      <c r="I1086" s="142"/>
      <c r="J1086" s="141"/>
      <c r="K1086" s="70"/>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A1094" s="1"/>
      <c r="B1094" s="139"/>
      <c r="C1094" s="75"/>
      <c r="D1094" s="75"/>
      <c r="E1094" s="75"/>
      <c r="F1094" s="75"/>
      <c r="G1094" s="140"/>
      <c r="H1094" s="141"/>
      <c r="I1094" s="142"/>
      <c r="J1094" s="141"/>
      <c r="K1094" s="71"/>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4"/>
      <c r="E1102" s="144"/>
      <c r="F1102" s="144"/>
      <c r="G1102" s="145"/>
      <c r="H1102" s="146"/>
      <c r="I1102" s="147"/>
      <c r="J1102" s="146"/>
      <c r="K1102" s="73"/>
      <c r="L1102" s="74"/>
    </row>
    <row r="1103" spans="1:12" x14ac:dyDescent="0.2">
      <c r="C1103" s="144"/>
      <c r="D1103" s="144"/>
      <c r="E1103" s="144"/>
      <c r="F1103" s="144"/>
      <c r="G1103" s="145"/>
      <c r="H1103" s="146"/>
      <c r="I1103" s="147"/>
      <c r="J1103" s="146"/>
      <c r="K1103" s="73"/>
      <c r="L1103" s="74"/>
    </row>
    <row r="1104" spans="1:12" x14ac:dyDescent="0.2">
      <c r="C1104" s="144"/>
      <c r="D1104" s="144"/>
      <c r="E1104" s="144"/>
      <c r="F1104" s="144"/>
      <c r="G1104" s="145"/>
      <c r="H1104" s="146"/>
      <c r="I1104" s="147"/>
      <c r="J1104" s="146"/>
      <c r="K1104" s="73"/>
      <c r="L1104" s="74"/>
    </row>
    <row r="1105" spans="3:12" x14ac:dyDescent="0.2">
      <c r="C1105" s="144"/>
      <c r="D1105" s="144"/>
      <c r="E1105" s="144"/>
      <c r="F1105" s="144"/>
      <c r="G1105" s="145"/>
      <c r="H1105" s="146"/>
      <c r="I1105" s="147"/>
      <c r="J1105" s="146"/>
      <c r="K1105" s="73"/>
      <c r="L1105" s="74"/>
    </row>
    <row r="1106" spans="3:12" x14ac:dyDescent="0.2">
      <c r="C1106" s="144"/>
      <c r="D1106" s="148"/>
      <c r="E1106" s="144"/>
      <c r="F1106" s="144"/>
      <c r="G1106" s="145"/>
      <c r="H1106" s="146"/>
      <c r="I1106" s="147"/>
      <c r="J1106" s="146"/>
      <c r="K1106" s="73"/>
      <c r="L1106" s="74"/>
    </row>
    <row r="1107" spans="3:12" x14ac:dyDescent="0.2">
      <c r="K1107"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3" manualBreakCount="13">
    <brk id="40" min="1" max="11" man="1"/>
    <brk id="61" min="1" max="11" man="1"/>
    <brk id="76" min="1" max="11" man="1"/>
    <brk id="89" min="1" max="11" man="1"/>
    <brk id="93" min="1" max="11" man="1"/>
    <brk id="97" min="1" max="11" man="1"/>
    <brk id="105" min="1" max="11" man="1"/>
    <brk id="133" min="1" max="11" man="1"/>
    <brk id="181" min="1" max="11" man="1"/>
    <brk id="225" min="1" max="11" man="1"/>
    <brk id="273" min="1" max="11" man="1"/>
    <brk id="321" min="1" max="11" man="1"/>
    <brk id="37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2019-03-13T13:42:47Z</cp:lastPrinted>
  <dcterms:created xsi:type="dcterms:W3CDTF">2015-03-16T09:47:49Z</dcterms:created>
  <dcterms:modified xsi:type="dcterms:W3CDTF">2019-05-27T14:00:18Z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